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3 - L.R.19-21\1.3.2. AMMODERNAMENTO E NUOVE IMPRESE\17 - decreto concessione MISURA A\decreto assegnazione\"/>
    </mc:Choice>
  </mc:AlternateContent>
  <xr:revisionPtr revIDLastSave="0" documentId="13_ncr:1_{5F0BFB6A-0FC5-4DB5-BC14-747BF978540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graduatoria" sheetId="7" r:id="rId1"/>
  </sheets>
  <definedNames>
    <definedName name="_xlnm._FilterDatabase" localSheetId="0" hidden="1">graduatoria!$A$3:$AN$643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7" l="1"/>
  <c r="AG6" i="7" l="1"/>
  <c r="AG5" i="7"/>
  <c r="AG4" i="7"/>
  <c r="AC4" i="7"/>
  <c r="AA4" i="7"/>
  <c r="AC68" i="7"/>
  <c r="AA68" i="7"/>
  <c r="AC57" i="7"/>
  <c r="AA57" i="7"/>
  <c r="AC50" i="7"/>
  <c r="AB50" i="7"/>
  <c r="AA50" i="7"/>
  <c r="AC13" i="7"/>
  <c r="AB13" i="7"/>
  <c r="AA13" i="7"/>
  <c r="AC10" i="7"/>
  <c r="AB10" i="7"/>
  <c r="AA10" i="7"/>
  <c r="AC7" i="7"/>
  <c r="AG7" i="7" s="1"/>
  <c r="AB7" i="7"/>
  <c r="AB68" i="7"/>
  <c r="AB57" i="7"/>
  <c r="AB4" i="7"/>
  <c r="AG84" i="7"/>
  <c r="AF85" i="7"/>
  <c r="AG12" i="7"/>
  <c r="AC12" i="7"/>
  <c r="AG50" i="7"/>
  <c r="AG13" i="7"/>
  <c r="AG10" i="7"/>
  <c r="AG57" i="7"/>
  <c r="AG68" i="7" l="1"/>
  <c r="AE84" i="7" l="1"/>
  <c r="AD84" i="7"/>
  <c r="AE91" i="7"/>
  <c r="AD91" i="7"/>
  <c r="AC643" i="7" l="1"/>
  <c r="X643" i="7"/>
  <c r="T643" i="7"/>
  <c r="R643" i="7"/>
  <c r="P643" i="7"/>
  <c r="N643" i="7"/>
  <c r="U643" i="7" s="1"/>
  <c r="L643" i="7"/>
  <c r="J643" i="7"/>
  <c r="AC642" i="7"/>
  <c r="X642" i="7"/>
  <c r="T642" i="7"/>
  <c r="R642" i="7"/>
  <c r="P642" i="7"/>
  <c r="N642" i="7"/>
  <c r="L642" i="7"/>
  <c r="J642" i="7"/>
  <c r="U642" i="7" s="1"/>
  <c r="Z642" i="7" s="1"/>
  <c r="AC641" i="7"/>
  <c r="X641" i="7"/>
  <c r="T641" i="7"/>
  <c r="R641" i="7"/>
  <c r="P641" i="7"/>
  <c r="N641" i="7"/>
  <c r="U641" i="7" s="1"/>
  <c r="L641" i="7"/>
  <c r="J641" i="7"/>
  <c r="AC640" i="7"/>
  <c r="X640" i="7"/>
  <c r="T640" i="7"/>
  <c r="R640" i="7"/>
  <c r="P640" i="7"/>
  <c r="N640" i="7"/>
  <c r="L640" i="7"/>
  <c r="J640" i="7"/>
  <c r="U640" i="7" s="1"/>
  <c r="Z640" i="7" s="1"/>
  <c r="AC639" i="7"/>
  <c r="X639" i="7"/>
  <c r="T639" i="7"/>
  <c r="R639" i="7"/>
  <c r="P639" i="7"/>
  <c r="N639" i="7"/>
  <c r="U639" i="7" s="1"/>
  <c r="L639" i="7"/>
  <c r="J639" i="7"/>
  <c r="AC638" i="7"/>
  <c r="X638" i="7"/>
  <c r="T638" i="7"/>
  <c r="R638" i="7"/>
  <c r="P638" i="7"/>
  <c r="N638" i="7"/>
  <c r="L638" i="7"/>
  <c r="J638" i="7"/>
  <c r="U638" i="7" s="1"/>
  <c r="Z638" i="7" s="1"/>
  <c r="AC637" i="7"/>
  <c r="X637" i="7"/>
  <c r="T637" i="7"/>
  <c r="R637" i="7"/>
  <c r="P637" i="7"/>
  <c r="N637" i="7"/>
  <c r="U637" i="7" s="1"/>
  <c r="L637" i="7"/>
  <c r="J637" i="7"/>
  <c r="AC636" i="7"/>
  <c r="X636" i="7"/>
  <c r="T636" i="7"/>
  <c r="R636" i="7"/>
  <c r="P636" i="7"/>
  <c r="N636" i="7"/>
  <c r="L636" i="7"/>
  <c r="J636" i="7"/>
  <c r="U636" i="7" s="1"/>
  <c r="Z636" i="7" s="1"/>
  <c r="AC635" i="7"/>
  <c r="X635" i="7"/>
  <c r="T635" i="7"/>
  <c r="R635" i="7"/>
  <c r="P635" i="7"/>
  <c r="N635" i="7"/>
  <c r="U635" i="7" s="1"/>
  <c r="L635" i="7"/>
  <c r="J635" i="7"/>
  <c r="AC634" i="7"/>
  <c r="T634" i="7"/>
  <c r="R634" i="7"/>
  <c r="P634" i="7"/>
  <c r="N634" i="7"/>
  <c r="L634" i="7"/>
  <c r="J634" i="7"/>
  <c r="AC633" i="7"/>
  <c r="X633" i="7"/>
  <c r="T633" i="7"/>
  <c r="R633" i="7"/>
  <c r="P633" i="7"/>
  <c r="N633" i="7"/>
  <c r="L633" i="7"/>
  <c r="J633" i="7"/>
  <c r="AC632" i="7"/>
  <c r="X632" i="7"/>
  <c r="T632" i="7"/>
  <c r="R632" i="7"/>
  <c r="P632" i="7"/>
  <c r="N632" i="7"/>
  <c r="L632" i="7"/>
  <c r="J632" i="7"/>
  <c r="AC631" i="7"/>
  <c r="X631" i="7"/>
  <c r="T631" i="7"/>
  <c r="R631" i="7"/>
  <c r="P631" i="7"/>
  <c r="N631" i="7"/>
  <c r="L631" i="7"/>
  <c r="J631" i="7"/>
  <c r="AC630" i="7"/>
  <c r="X630" i="7"/>
  <c r="T630" i="7"/>
  <c r="R630" i="7"/>
  <c r="P630" i="7"/>
  <c r="N630" i="7"/>
  <c r="L630" i="7"/>
  <c r="J630" i="7"/>
  <c r="AC629" i="7"/>
  <c r="X629" i="7"/>
  <c r="T629" i="7"/>
  <c r="R629" i="7"/>
  <c r="P629" i="7"/>
  <c r="N629" i="7"/>
  <c r="L629" i="7"/>
  <c r="J629" i="7"/>
  <c r="AC628" i="7"/>
  <c r="X628" i="7"/>
  <c r="T628" i="7"/>
  <c r="R628" i="7"/>
  <c r="P628" i="7"/>
  <c r="N628" i="7"/>
  <c r="L628" i="7"/>
  <c r="J628" i="7"/>
  <c r="AC627" i="7"/>
  <c r="X627" i="7"/>
  <c r="T627" i="7"/>
  <c r="R627" i="7"/>
  <c r="P627" i="7"/>
  <c r="N627" i="7"/>
  <c r="L627" i="7"/>
  <c r="J627" i="7"/>
  <c r="AC626" i="7"/>
  <c r="X626" i="7"/>
  <c r="T626" i="7"/>
  <c r="R626" i="7"/>
  <c r="P626" i="7"/>
  <c r="N626" i="7"/>
  <c r="L626" i="7"/>
  <c r="J626" i="7"/>
  <c r="AC625" i="7"/>
  <c r="T625" i="7"/>
  <c r="R625" i="7"/>
  <c r="P625" i="7"/>
  <c r="N625" i="7"/>
  <c r="L625" i="7"/>
  <c r="J625" i="7"/>
  <c r="U625" i="7" s="1"/>
  <c r="Z625" i="7" s="1"/>
  <c r="AC624" i="7"/>
  <c r="T624" i="7"/>
  <c r="R624" i="7"/>
  <c r="P624" i="7"/>
  <c r="N624" i="7"/>
  <c r="L624" i="7"/>
  <c r="J624" i="7"/>
  <c r="AC623" i="7"/>
  <c r="T623" i="7"/>
  <c r="R623" i="7"/>
  <c r="P623" i="7"/>
  <c r="N623" i="7"/>
  <c r="U623" i="7" s="1"/>
  <c r="Z623" i="7" s="1"/>
  <c r="L623" i="7"/>
  <c r="J623" i="7"/>
  <c r="AC622" i="7"/>
  <c r="X622" i="7"/>
  <c r="T622" i="7"/>
  <c r="R622" i="7"/>
  <c r="P622" i="7"/>
  <c r="N622" i="7"/>
  <c r="L622" i="7"/>
  <c r="J622" i="7"/>
  <c r="U622" i="7" s="1"/>
  <c r="Z622" i="7" s="1"/>
  <c r="AC621" i="7"/>
  <c r="X621" i="7"/>
  <c r="T621" i="7"/>
  <c r="R621" i="7"/>
  <c r="P621" i="7"/>
  <c r="N621" i="7"/>
  <c r="U621" i="7" s="1"/>
  <c r="L621" i="7"/>
  <c r="J621" i="7"/>
  <c r="AC620" i="7"/>
  <c r="X620" i="7"/>
  <c r="T620" i="7"/>
  <c r="R620" i="7"/>
  <c r="P620" i="7"/>
  <c r="N620" i="7"/>
  <c r="L620" i="7"/>
  <c r="J620" i="7"/>
  <c r="U620" i="7" s="1"/>
  <c r="Z620" i="7" s="1"/>
  <c r="AC619" i="7"/>
  <c r="X619" i="7"/>
  <c r="T619" i="7"/>
  <c r="R619" i="7"/>
  <c r="P619" i="7"/>
  <c r="N619" i="7"/>
  <c r="U619" i="7" s="1"/>
  <c r="L619" i="7"/>
  <c r="J619" i="7"/>
  <c r="AC618" i="7"/>
  <c r="X618" i="7"/>
  <c r="T618" i="7"/>
  <c r="R618" i="7"/>
  <c r="P618" i="7"/>
  <c r="N618" i="7"/>
  <c r="L618" i="7"/>
  <c r="J618" i="7"/>
  <c r="U618" i="7" s="1"/>
  <c r="Z618" i="7" s="1"/>
  <c r="AC617" i="7"/>
  <c r="X617" i="7"/>
  <c r="T617" i="7"/>
  <c r="R617" i="7"/>
  <c r="P617" i="7"/>
  <c r="N617" i="7"/>
  <c r="U617" i="7" s="1"/>
  <c r="L617" i="7"/>
  <c r="J617" i="7"/>
  <c r="AC616" i="7"/>
  <c r="X616" i="7"/>
  <c r="T616" i="7"/>
  <c r="R616" i="7"/>
  <c r="P616" i="7"/>
  <c r="N616" i="7"/>
  <c r="L616" i="7"/>
  <c r="J616" i="7"/>
  <c r="U616" i="7" s="1"/>
  <c r="Z616" i="7" s="1"/>
  <c r="AC615" i="7"/>
  <c r="X615" i="7"/>
  <c r="T615" i="7"/>
  <c r="R615" i="7"/>
  <c r="P615" i="7"/>
  <c r="N615" i="7"/>
  <c r="U615" i="7" s="1"/>
  <c r="L615" i="7"/>
  <c r="J615" i="7"/>
  <c r="AC614" i="7"/>
  <c r="X614" i="7"/>
  <c r="T614" i="7"/>
  <c r="R614" i="7"/>
  <c r="P614" i="7"/>
  <c r="N614" i="7"/>
  <c r="L614" i="7"/>
  <c r="J614" i="7"/>
  <c r="U614" i="7" s="1"/>
  <c r="Z614" i="7" s="1"/>
  <c r="AC613" i="7"/>
  <c r="T613" i="7"/>
  <c r="R613" i="7"/>
  <c r="P613" i="7"/>
  <c r="N613" i="7"/>
  <c r="L613" i="7"/>
  <c r="J613" i="7"/>
  <c r="AC612" i="7"/>
  <c r="X612" i="7"/>
  <c r="T612" i="7"/>
  <c r="R612" i="7"/>
  <c r="P612" i="7"/>
  <c r="N612" i="7"/>
  <c r="L612" i="7"/>
  <c r="J612" i="7"/>
  <c r="AC611" i="7"/>
  <c r="X611" i="7"/>
  <c r="T611" i="7"/>
  <c r="R611" i="7"/>
  <c r="P611" i="7"/>
  <c r="N611" i="7"/>
  <c r="L611" i="7"/>
  <c r="J611" i="7"/>
  <c r="AC610" i="7"/>
  <c r="T610" i="7"/>
  <c r="R610" i="7"/>
  <c r="P610" i="7"/>
  <c r="N610" i="7"/>
  <c r="U610" i="7" s="1"/>
  <c r="Z610" i="7" s="1"/>
  <c r="L610" i="7"/>
  <c r="J610" i="7"/>
  <c r="AC609" i="7"/>
  <c r="T609" i="7"/>
  <c r="R609" i="7"/>
  <c r="P609" i="7"/>
  <c r="N609" i="7"/>
  <c r="L609" i="7"/>
  <c r="J609" i="7"/>
  <c r="AC608" i="7"/>
  <c r="T608" i="7"/>
  <c r="R608" i="7"/>
  <c r="P608" i="7"/>
  <c r="N608" i="7"/>
  <c r="L608" i="7"/>
  <c r="J608" i="7"/>
  <c r="U608" i="7" s="1"/>
  <c r="Z608" i="7" s="1"/>
  <c r="AC607" i="7"/>
  <c r="X607" i="7"/>
  <c r="T607" i="7"/>
  <c r="R607" i="7"/>
  <c r="P607" i="7"/>
  <c r="N607" i="7"/>
  <c r="U607" i="7" s="1"/>
  <c r="Z607" i="7" s="1"/>
  <c r="L607" i="7"/>
  <c r="J607" i="7"/>
  <c r="AC606" i="7"/>
  <c r="X606" i="7"/>
  <c r="T606" i="7"/>
  <c r="R606" i="7"/>
  <c r="P606" i="7"/>
  <c r="N606" i="7"/>
  <c r="L606" i="7"/>
  <c r="J606" i="7"/>
  <c r="U606" i="7" s="1"/>
  <c r="Z606" i="7" s="1"/>
  <c r="AC605" i="7"/>
  <c r="X605" i="7"/>
  <c r="T605" i="7"/>
  <c r="R605" i="7"/>
  <c r="P605" i="7"/>
  <c r="N605" i="7"/>
  <c r="U605" i="7" s="1"/>
  <c r="L605" i="7"/>
  <c r="J605" i="7"/>
  <c r="AC604" i="7"/>
  <c r="X604" i="7"/>
  <c r="T604" i="7"/>
  <c r="R604" i="7"/>
  <c r="P604" i="7"/>
  <c r="N604" i="7"/>
  <c r="L604" i="7"/>
  <c r="J604" i="7"/>
  <c r="U604" i="7" s="1"/>
  <c r="Z604" i="7" s="1"/>
  <c r="AC603" i="7"/>
  <c r="X603" i="7"/>
  <c r="T603" i="7"/>
  <c r="R603" i="7"/>
  <c r="P603" i="7"/>
  <c r="N603" i="7"/>
  <c r="U603" i="7" s="1"/>
  <c r="L603" i="7"/>
  <c r="J603" i="7"/>
  <c r="AC602" i="7"/>
  <c r="T602" i="7"/>
  <c r="R602" i="7"/>
  <c r="P602" i="7"/>
  <c r="N602" i="7"/>
  <c r="L602" i="7"/>
  <c r="J602" i="7"/>
  <c r="AC601" i="7"/>
  <c r="T601" i="7"/>
  <c r="R601" i="7"/>
  <c r="P601" i="7"/>
  <c r="N601" i="7"/>
  <c r="L601" i="7"/>
  <c r="J601" i="7"/>
  <c r="U601" i="7" s="1"/>
  <c r="Z601" i="7" s="1"/>
  <c r="AC600" i="7"/>
  <c r="T600" i="7"/>
  <c r="R600" i="7"/>
  <c r="P600" i="7"/>
  <c r="N600" i="7"/>
  <c r="L600" i="7"/>
  <c r="J600" i="7"/>
  <c r="AC599" i="7"/>
  <c r="X599" i="7"/>
  <c r="T599" i="7"/>
  <c r="R599" i="7"/>
  <c r="P599" i="7"/>
  <c r="N599" i="7"/>
  <c r="L599" i="7"/>
  <c r="J599" i="7"/>
  <c r="AC598" i="7"/>
  <c r="X598" i="7"/>
  <c r="T598" i="7"/>
  <c r="R598" i="7"/>
  <c r="P598" i="7"/>
  <c r="N598" i="7"/>
  <c r="L598" i="7"/>
  <c r="J598" i="7"/>
  <c r="AC597" i="7"/>
  <c r="T597" i="7"/>
  <c r="R597" i="7"/>
  <c r="P597" i="7"/>
  <c r="N597" i="7"/>
  <c r="U597" i="7" s="1"/>
  <c r="Z597" i="7" s="1"/>
  <c r="L597" i="7"/>
  <c r="J597" i="7"/>
  <c r="AC596" i="7"/>
  <c r="X596" i="7"/>
  <c r="T596" i="7"/>
  <c r="R596" i="7"/>
  <c r="P596" i="7"/>
  <c r="N596" i="7"/>
  <c r="L596" i="7"/>
  <c r="J596" i="7"/>
  <c r="U596" i="7" s="1"/>
  <c r="Z596" i="7" s="1"/>
  <c r="AC595" i="7"/>
  <c r="X595" i="7"/>
  <c r="T595" i="7"/>
  <c r="R595" i="7"/>
  <c r="P595" i="7"/>
  <c r="N595" i="7"/>
  <c r="U595" i="7" s="1"/>
  <c r="L595" i="7"/>
  <c r="J595" i="7"/>
  <c r="AC594" i="7"/>
  <c r="X594" i="7"/>
  <c r="T594" i="7"/>
  <c r="R594" i="7"/>
  <c r="P594" i="7"/>
  <c r="N594" i="7"/>
  <c r="L594" i="7"/>
  <c r="J594" i="7"/>
  <c r="U594" i="7" s="1"/>
  <c r="Z594" i="7" s="1"/>
  <c r="AC593" i="7"/>
  <c r="X593" i="7"/>
  <c r="T593" i="7"/>
  <c r="R593" i="7"/>
  <c r="P593" i="7"/>
  <c r="N593" i="7"/>
  <c r="U593" i="7" s="1"/>
  <c r="L593" i="7"/>
  <c r="J593" i="7"/>
  <c r="AC592" i="7"/>
  <c r="X592" i="7"/>
  <c r="T592" i="7"/>
  <c r="R592" i="7"/>
  <c r="P592" i="7"/>
  <c r="N592" i="7"/>
  <c r="L592" i="7"/>
  <c r="J592" i="7"/>
  <c r="U592" i="7" s="1"/>
  <c r="Z592" i="7" s="1"/>
  <c r="AC591" i="7"/>
  <c r="X591" i="7"/>
  <c r="T591" i="7"/>
  <c r="R591" i="7"/>
  <c r="P591" i="7"/>
  <c r="N591" i="7"/>
  <c r="U591" i="7" s="1"/>
  <c r="L591" i="7"/>
  <c r="J591" i="7"/>
  <c r="AC590" i="7"/>
  <c r="X590" i="7"/>
  <c r="T590" i="7"/>
  <c r="R590" i="7"/>
  <c r="P590" i="7"/>
  <c r="N590" i="7"/>
  <c r="L590" i="7"/>
  <c r="J590" i="7"/>
  <c r="U590" i="7" s="1"/>
  <c r="Z590" i="7" s="1"/>
  <c r="AC589" i="7"/>
  <c r="X589" i="7"/>
  <c r="T589" i="7"/>
  <c r="R589" i="7"/>
  <c r="P589" i="7"/>
  <c r="N589" i="7"/>
  <c r="U589" i="7" s="1"/>
  <c r="L589" i="7"/>
  <c r="J589" i="7"/>
  <c r="AC588" i="7"/>
  <c r="X588" i="7"/>
  <c r="T588" i="7"/>
  <c r="R588" i="7"/>
  <c r="P588" i="7"/>
  <c r="N588" i="7"/>
  <c r="L588" i="7"/>
  <c r="J588" i="7"/>
  <c r="U588" i="7" s="1"/>
  <c r="Z588" i="7" s="1"/>
  <c r="AC587" i="7"/>
  <c r="X587" i="7"/>
  <c r="T587" i="7"/>
  <c r="R587" i="7"/>
  <c r="P587" i="7"/>
  <c r="N587" i="7"/>
  <c r="U587" i="7" s="1"/>
  <c r="L587" i="7"/>
  <c r="J587" i="7"/>
  <c r="AC586" i="7"/>
  <c r="X586" i="7"/>
  <c r="T586" i="7"/>
  <c r="R586" i="7"/>
  <c r="P586" i="7"/>
  <c r="N586" i="7"/>
  <c r="L586" i="7"/>
  <c r="J586" i="7"/>
  <c r="U586" i="7" s="1"/>
  <c r="Z586" i="7" s="1"/>
  <c r="AC585" i="7"/>
  <c r="X585" i="7"/>
  <c r="T585" i="7"/>
  <c r="R585" i="7"/>
  <c r="P585" i="7"/>
  <c r="N585" i="7"/>
  <c r="U585" i="7" s="1"/>
  <c r="L585" i="7"/>
  <c r="J585" i="7"/>
  <c r="AC584" i="7"/>
  <c r="X584" i="7"/>
  <c r="T584" i="7"/>
  <c r="R584" i="7"/>
  <c r="P584" i="7"/>
  <c r="N584" i="7"/>
  <c r="L584" i="7"/>
  <c r="J584" i="7"/>
  <c r="U584" i="7" s="1"/>
  <c r="Z584" i="7" s="1"/>
  <c r="AC583" i="7"/>
  <c r="X583" i="7"/>
  <c r="T583" i="7"/>
  <c r="R583" i="7"/>
  <c r="P583" i="7"/>
  <c r="N583" i="7"/>
  <c r="U583" i="7" s="1"/>
  <c r="L583" i="7"/>
  <c r="J583" i="7"/>
  <c r="AC582" i="7"/>
  <c r="X582" i="7"/>
  <c r="T582" i="7"/>
  <c r="R582" i="7"/>
  <c r="P582" i="7"/>
  <c r="N582" i="7"/>
  <c r="L582" i="7"/>
  <c r="J582" i="7"/>
  <c r="U582" i="7" s="1"/>
  <c r="Z582" i="7" s="1"/>
  <c r="AC581" i="7"/>
  <c r="X581" i="7"/>
  <c r="T581" i="7"/>
  <c r="R581" i="7"/>
  <c r="P581" i="7"/>
  <c r="N581" i="7"/>
  <c r="U581" i="7" s="1"/>
  <c r="L581" i="7"/>
  <c r="J581" i="7"/>
  <c r="AC580" i="7"/>
  <c r="X580" i="7"/>
  <c r="T580" i="7"/>
  <c r="R580" i="7"/>
  <c r="P580" i="7"/>
  <c r="N580" i="7"/>
  <c r="L580" i="7"/>
  <c r="J580" i="7"/>
  <c r="U580" i="7" s="1"/>
  <c r="Z580" i="7" s="1"/>
  <c r="AC579" i="7"/>
  <c r="X579" i="7"/>
  <c r="T579" i="7"/>
  <c r="R579" i="7"/>
  <c r="P579" i="7"/>
  <c r="N579" i="7"/>
  <c r="U579" i="7" s="1"/>
  <c r="L579" i="7"/>
  <c r="J579" i="7"/>
  <c r="AC578" i="7"/>
  <c r="X578" i="7"/>
  <c r="T578" i="7"/>
  <c r="R578" i="7"/>
  <c r="P578" i="7"/>
  <c r="N578" i="7"/>
  <c r="L578" i="7"/>
  <c r="J578" i="7"/>
  <c r="U578" i="7" s="1"/>
  <c r="Z578" i="7" s="1"/>
  <c r="AC577" i="7"/>
  <c r="T577" i="7"/>
  <c r="R577" i="7"/>
  <c r="P577" i="7"/>
  <c r="N577" i="7"/>
  <c r="L577" i="7"/>
  <c r="J577" i="7"/>
  <c r="AC576" i="7"/>
  <c r="T576" i="7"/>
  <c r="R576" i="7"/>
  <c r="P576" i="7"/>
  <c r="N576" i="7"/>
  <c r="U576" i="7" s="1"/>
  <c r="Z576" i="7" s="1"/>
  <c r="L576" i="7"/>
  <c r="J576" i="7"/>
  <c r="AC575" i="7"/>
  <c r="X575" i="7"/>
  <c r="T575" i="7"/>
  <c r="R575" i="7"/>
  <c r="P575" i="7"/>
  <c r="N575" i="7"/>
  <c r="L575" i="7"/>
  <c r="J575" i="7"/>
  <c r="U575" i="7" s="1"/>
  <c r="Z575" i="7" s="1"/>
  <c r="AC574" i="7"/>
  <c r="T574" i="7"/>
  <c r="R574" i="7"/>
  <c r="P574" i="7"/>
  <c r="N574" i="7"/>
  <c r="L574" i="7"/>
  <c r="J574" i="7"/>
  <c r="AC573" i="7"/>
  <c r="X573" i="7"/>
  <c r="T573" i="7"/>
  <c r="R573" i="7"/>
  <c r="P573" i="7"/>
  <c r="N573" i="7"/>
  <c r="L573" i="7"/>
  <c r="J573" i="7"/>
  <c r="AC572" i="7"/>
  <c r="T572" i="7"/>
  <c r="R572" i="7"/>
  <c r="P572" i="7"/>
  <c r="N572" i="7"/>
  <c r="L572" i="7"/>
  <c r="J572" i="7"/>
  <c r="U572" i="7" s="1"/>
  <c r="Z572" i="7" s="1"/>
  <c r="AC571" i="7"/>
  <c r="T571" i="7"/>
  <c r="R571" i="7"/>
  <c r="P571" i="7"/>
  <c r="N571" i="7"/>
  <c r="L571" i="7"/>
  <c r="J571" i="7"/>
  <c r="AC570" i="7"/>
  <c r="X570" i="7"/>
  <c r="T570" i="7"/>
  <c r="R570" i="7"/>
  <c r="P570" i="7"/>
  <c r="N570" i="7"/>
  <c r="L570" i="7"/>
  <c r="J570" i="7"/>
  <c r="AC569" i="7"/>
  <c r="X569" i="7"/>
  <c r="T569" i="7"/>
  <c r="R569" i="7"/>
  <c r="P569" i="7"/>
  <c r="N569" i="7"/>
  <c r="L569" i="7"/>
  <c r="J569" i="7"/>
  <c r="AC568" i="7"/>
  <c r="X568" i="7"/>
  <c r="T568" i="7"/>
  <c r="R568" i="7"/>
  <c r="P568" i="7"/>
  <c r="N568" i="7"/>
  <c r="L568" i="7"/>
  <c r="J568" i="7"/>
  <c r="AC567" i="7"/>
  <c r="X567" i="7"/>
  <c r="T567" i="7"/>
  <c r="R567" i="7"/>
  <c r="P567" i="7"/>
  <c r="N567" i="7"/>
  <c r="L567" i="7"/>
  <c r="J567" i="7"/>
  <c r="AC566" i="7"/>
  <c r="X566" i="7"/>
  <c r="T566" i="7"/>
  <c r="R566" i="7"/>
  <c r="P566" i="7"/>
  <c r="N566" i="7"/>
  <c r="L566" i="7"/>
  <c r="J566" i="7"/>
  <c r="AC565" i="7"/>
  <c r="X565" i="7"/>
  <c r="T565" i="7"/>
  <c r="R565" i="7"/>
  <c r="P565" i="7"/>
  <c r="N565" i="7"/>
  <c r="L565" i="7"/>
  <c r="J565" i="7"/>
  <c r="AC564" i="7"/>
  <c r="X564" i="7"/>
  <c r="T564" i="7"/>
  <c r="R564" i="7"/>
  <c r="P564" i="7"/>
  <c r="N564" i="7"/>
  <c r="L564" i="7"/>
  <c r="J564" i="7"/>
  <c r="AC563" i="7"/>
  <c r="X563" i="7"/>
  <c r="T563" i="7"/>
  <c r="R563" i="7"/>
  <c r="P563" i="7"/>
  <c r="N563" i="7"/>
  <c r="L563" i="7"/>
  <c r="J563" i="7"/>
  <c r="AC562" i="7"/>
  <c r="X562" i="7"/>
  <c r="T562" i="7"/>
  <c r="R562" i="7"/>
  <c r="P562" i="7"/>
  <c r="N562" i="7"/>
  <c r="L562" i="7"/>
  <c r="J562" i="7"/>
  <c r="AC561" i="7"/>
  <c r="T561" i="7"/>
  <c r="R561" i="7"/>
  <c r="P561" i="7"/>
  <c r="N561" i="7"/>
  <c r="L561" i="7"/>
  <c r="J561" i="7"/>
  <c r="U561" i="7" s="1"/>
  <c r="Z561" i="7" s="1"/>
  <c r="AC560" i="7"/>
  <c r="T560" i="7"/>
  <c r="R560" i="7"/>
  <c r="P560" i="7"/>
  <c r="N560" i="7"/>
  <c r="L560" i="7"/>
  <c r="J560" i="7"/>
  <c r="AC559" i="7"/>
  <c r="T559" i="7"/>
  <c r="R559" i="7"/>
  <c r="P559" i="7"/>
  <c r="N559" i="7"/>
  <c r="U559" i="7" s="1"/>
  <c r="Z559" i="7" s="1"/>
  <c r="L559" i="7"/>
  <c r="J559" i="7"/>
  <c r="AC558" i="7"/>
  <c r="T558" i="7"/>
  <c r="R558" i="7"/>
  <c r="P558" i="7"/>
  <c r="N558" i="7"/>
  <c r="L558" i="7"/>
  <c r="J558" i="7"/>
  <c r="AC557" i="7"/>
  <c r="X557" i="7"/>
  <c r="T557" i="7"/>
  <c r="R557" i="7"/>
  <c r="P557" i="7"/>
  <c r="N557" i="7"/>
  <c r="L557" i="7"/>
  <c r="J557" i="7"/>
  <c r="AC556" i="7"/>
  <c r="X556" i="7"/>
  <c r="T556" i="7"/>
  <c r="R556" i="7"/>
  <c r="P556" i="7"/>
  <c r="N556" i="7"/>
  <c r="L556" i="7"/>
  <c r="J556" i="7"/>
  <c r="AC555" i="7"/>
  <c r="X555" i="7"/>
  <c r="T555" i="7"/>
  <c r="R555" i="7"/>
  <c r="P555" i="7"/>
  <c r="N555" i="7"/>
  <c r="L555" i="7"/>
  <c r="J555" i="7"/>
  <c r="AC554" i="7"/>
  <c r="X554" i="7"/>
  <c r="T554" i="7"/>
  <c r="R554" i="7"/>
  <c r="P554" i="7"/>
  <c r="N554" i="7"/>
  <c r="L554" i="7"/>
  <c r="J554" i="7"/>
  <c r="AC553" i="7"/>
  <c r="X553" i="7"/>
  <c r="T553" i="7"/>
  <c r="R553" i="7"/>
  <c r="P553" i="7"/>
  <c r="N553" i="7"/>
  <c r="L553" i="7"/>
  <c r="J553" i="7"/>
  <c r="AC552" i="7"/>
  <c r="X552" i="7"/>
  <c r="T552" i="7"/>
  <c r="R552" i="7"/>
  <c r="P552" i="7"/>
  <c r="N552" i="7"/>
  <c r="L552" i="7"/>
  <c r="J552" i="7"/>
  <c r="AC551" i="7"/>
  <c r="X551" i="7"/>
  <c r="T551" i="7"/>
  <c r="R551" i="7"/>
  <c r="P551" i="7"/>
  <c r="N551" i="7"/>
  <c r="L551" i="7"/>
  <c r="J551" i="7"/>
  <c r="AC550" i="7"/>
  <c r="X550" i="7"/>
  <c r="T550" i="7"/>
  <c r="R550" i="7"/>
  <c r="P550" i="7"/>
  <c r="N550" i="7"/>
  <c r="L550" i="7"/>
  <c r="J550" i="7"/>
  <c r="AC549" i="7"/>
  <c r="X549" i="7"/>
  <c r="T549" i="7"/>
  <c r="R549" i="7"/>
  <c r="P549" i="7"/>
  <c r="N549" i="7"/>
  <c r="L549" i="7"/>
  <c r="J549" i="7"/>
  <c r="AC548" i="7"/>
  <c r="X548" i="7"/>
  <c r="T548" i="7"/>
  <c r="R548" i="7"/>
  <c r="P548" i="7"/>
  <c r="N548" i="7"/>
  <c r="L548" i="7"/>
  <c r="J548" i="7"/>
  <c r="AC547" i="7"/>
  <c r="X547" i="7"/>
  <c r="T547" i="7"/>
  <c r="R547" i="7"/>
  <c r="P547" i="7"/>
  <c r="N547" i="7"/>
  <c r="L547" i="7"/>
  <c r="J547" i="7"/>
  <c r="AC546" i="7"/>
  <c r="X546" i="7"/>
  <c r="T546" i="7"/>
  <c r="R546" i="7"/>
  <c r="P546" i="7"/>
  <c r="N546" i="7"/>
  <c r="L546" i="7"/>
  <c r="J546" i="7"/>
  <c r="AC545" i="7"/>
  <c r="X545" i="7"/>
  <c r="T545" i="7"/>
  <c r="R545" i="7"/>
  <c r="P545" i="7"/>
  <c r="N545" i="7"/>
  <c r="L545" i="7"/>
  <c r="J545" i="7"/>
  <c r="U545" i="7" s="1"/>
  <c r="Z545" i="7" s="1"/>
  <c r="AC544" i="7"/>
  <c r="X544" i="7"/>
  <c r="T544" i="7"/>
  <c r="R544" i="7"/>
  <c r="P544" i="7"/>
  <c r="N544" i="7"/>
  <c r="U544" i="7" s="1"/>
  <c r="L544" i="7"/>
  <c r="J544" i="7"/>
  <c r="AC543" i="7"/>
  <c r="X543" i="7"/>
  <c r="T543" i="7"/>
  <c r="R543" i="7"/>
  <c r="P543" i="7"/>
  <c r="N543" i="7"/>
  <c r="L543" i="7"/>
  <c r="J543" i="7"/>
  <c r="AC542" i="7"/>
  <c r="X542" i="7"/>
  <c r="T542" i="7"/>
  <c r="R542" i="7"/>
  <c r="P542" i="7"/>
  <c r="N542" i="7"/>
  <c r="L542" i="7"/>
  <c r="J542" i="7"/>
  <c r="AC541" i="7"/>
  <c r="T541" i="7"/>
  <c r="R541" i="7"/>
  <c r="P541" i="7"/>
  <c r="N541" i="7"/>
  <c r="L541" i="7"/>
  <c r="J541" i="7"/>
  <c r="AC540" i="7"/>
  <c r="T540" i="7"/>
  <c r="R540" i="7"/>
  <c r="P540" i="7"/>
  <c r="N540" i="7"/>
  <c r="L540" i="7"/>
  <c r="J540" i="7"/>
  <c r="AC539" i="7"/>
  <c r="X539" i="7"/>
  <c r="T539" i="7"/>
  <c r="R539" i="7"/>
  <c r="P539" i="7"/>
  <c r="N539" i="7"/>
  <c r="L539" i="7"/>
  <c r="J539" i="7"/>
  <c r="AC538" i="7"/>
  <c r="X538" i="7"/>
  <c r="T538" i="7"/>
  <c r="R538" i="7"/>
  <c r="P538" i="7"/>
  <c r="N538" i="7"/>
  <c r="L538" i="7"/>
  <c r="J538" i="7"/>
  <c r="U538" i="7" s="1"/>
  <c r="Z538" i="7" s="1"/>
  <c r="AC537" i="7"/>
  <c r="X537" i="7"/>
  <c r="T537" i="7"/>
  <c r="R537" i="7"/>
  <c r="P537" i="7"/>
  <c r="N537" i="7"/>
  <c r="U537" i="7" s="1"/>
  <c r="L537" i="7"/>
  <c r="J537" i="7"/>
  <c r="AC536" i="7"/>
  <c r="X536" i="7"/>
  <c r="T536" i="7"/>
  <c r="R536" i="7"/>
  <c r="P536" i="7"/>
  <c r="N536" i="7"/>
  <c r="L536" i="7"/>
  <c r="J536" i="7"/>
  <c r="AC535" i="7"/>
  <c r="X535" i="7"/>
  <c r="T535" i="7"/>
  <c r="R535" i="7"/>
  <c r="P535" i="7"/>
  <c r="N535" i="7"/>
  <c r="L535" i="7"/>
  <c r="J535" i="7"/>
  <c r="AC534" i="7"/>
  <c r="X534" i="7"/>
  <c r="T534" i="7"/>
  <c r="R534" i="7"/>
  <c r="P534" i="7"/>
  <c r="N534" i="7"/>
  <c r="L534" i="7"/>
  <c r="J534" i="7"/>
  <c r="U534" i="7" s="1"/>
  <c r="Z534" i="7" s="1"/>
  <c r="AC533" i="7"/>
  <c r="X533" i="7"/>
  <c r="T533" i="7"/>
  <c r="R533" i="7"/>
  <c r="P533" i="7"/>
  <c r="N533" i="7"/>
  <c r="U533" i="7" s="1"/>
  <c r="L533" i="7"/>
  <c r="J533" i="7"/>
  <c r="AC532" i="7"/>
  <c r="X532" i="7"/>
  <c r="T532" i="7"/>
  <c r="R532" i="7"/>
  <c r="P532" i="7"/>
  <c r="N532" i="7"/>
  <c r="L532" i="7"/>
  <c r="J532" i="7"/>
  <c r="AC531" i="7"/>
  <c r="X531" i="7"/>
  <c r="T531" i="7"/>
  <c r="R531" i="7"/>
  <c r="P531" i="7"/>
  <c r="N531" i="7"/>
  <c r="L531" i="7"/>
  <c r="J531" i="7"/>
  <c r="AC530" i="7"/>
  <c r="X530" i="7"/>
  <c r="T530" i="7"/>
  <c r="R530" i="7"/>
  <c r="P530" i="7"/>
  <c r="N530" i="7"/>
  <c r="L530" i="7"/>
  <c r="J530" i="7"/>
  <c r="U530" i="7" s="1"/>
  <c r="Z530" i="7" s="1"/>
  <c r="AC529" i="7"/>
  <c r="X529" i="7"/>
  <c r="T529" i="7"/>
  <c r="R529" i="7"/>
  <c r="P529" i="7"/>
  <c r="N529" i="7"/>
  <c r="U529" i="7" s="1"/>
  <c r="L529" i="7"/>
  <c r="J529" i="7"/>
  <c r="AC528" i="7"/>
  <c r="T528" i="7"/>
  <c r="R528" i="7"/>
  <c r="P528" i="7"/>
  <c r="N528" i="7"/>
  <c r="L528" i="7"/>
  <c r="J528" i="7"/>
  <c r="U528" i="7" s="1"/>
  <c r="Z528" i="7" s="1"/>
  <c r="AC527" i="7"/>
  <c r="T527" i="7"/>
  <c r="R527" i="7"/>
  <c r="P527" i="7"/>
  <c r="N527" i="7"/>
  <c r="L527" i="7"/>
  <c r="J527" i="7"/>
  <c r="U527" i="7" s="1"/>
  <c r="Z527" i="7" s="1"/>
  <c r="AC526" i="7"/>
  <c r="X526" i="7"/>
  <c r="T526" i="7"/>
  <c r="R526" i="7"/>
  <c r="P526" i="7"/>
  <c r="N526" i="7"/>
  <c r="U526" i="7" s="1"/>
  <c r="L526" i="7"/>
  <c r="J526" i="7"/>
  <c r="AC525" i="7"/>
  <c r="X525" i="7"/>
  <c r="T525" i="7"/>
  <c r="R525" i="7"/>
  <c r="P525" i="7"/>
  <c r="N525" i="7"/>
  <c r="L525" i="7"/>
  <c r="J525" i="7"/>
  <c r="AC524" i="7"/>
  <c r="X524" i="7"/>
  <c r="T524" i="7"/>
  <c r="R524" i="7"/>
  <c r="P524" i="7"/>
  <c r="N524" i="7"/>
  <c r="L524" i="7"/>
  <c r="J524" i="7"/>
  <c r="AC523" i="7"/>
  <c r="T523" i="7"/>
  <c r="R523" i="7"/>
  <c r="P523" i="7"/>
  <c r="N523" i="7"/>
  <c r="L523" i="7"/>
  <c r="J523" i="7"/>
  <c r="AC522" i="7"/>
  <c r="X522" i="7"/>
  <c r="T522" i="7"/>
  <c r="R522" i="7"/>
  <c r="P522" i="7"/>
  <c r="N522" i="7"/>
  <c r="U522" i="7" s="1"/>
  <c r="L522" i="7"/>
  <c r="J522" i="7"/>
  <c r="AC521" i="7"/>
  <c r="X521" i="7"/>
  <c r="T521" i="7"/>
  <c r="R521" i="7"/>
  <c r="P521" i="7"/>
  <c r="N521" i="7"/>
  <c r="L521" i="7"/>
  <c r="J521" i="7"/>
  <c r="U521" i="7" s="1"/>
  <c r="Z521" i="7" s="1"/>
  <c r="AC520" i="7"/>
  <c r="X520" i="7"/>
  <c r="T520" i="7"/>
  <c r="R520" i="7"/>
  <c r="P520" i="7"/>
  <c r="N520" i="7"/>
  <c r="U520" i="7" s="1"/>
  <c r="L520" i="7"/>
  <c r="J520" i="7"/>
  <c r="AC519" i="7"/>
  <c r="X519" i="7"/>
  <c r="T519" i="7"/>
  <c r="R519" i="7"/>
  <c r="P519" i="7"/>
  <c r="N519" i="7"/>
  <c r="L519" i="7"/>
  <c r="J519" i="7"/>
  <c r="AC518" i="7"/>
  <c r="X518" i="7"/>
  <c r="T518" i="7"/>
  <c r="R518" i="7"/>
  <c r="P518" i="7"/>
  <c r="N518" i="7"/>
  <c r="U518" i="7" s="1"/>
  <c r="L518" i="7"/>
  <c r="J518" i="7"/>
  <c r="AC517" i="7"/>
  <c r="X517" i="7"/>
  <c r="T517" i="7"/>
  <c r="R517" i="7"/>
  <c r="P517" i="7"/>
  <c r="N517" i="7"/>
  <c r="L517" i="7"/>
  <c r="J517" i="7"/>
  <c r="U517" i="7" s="1"/>
  <c r="Z517" i="7" s="1"/>
  <c r="AC516" i="7"/>
  <c r="X516" i="7"/>
  <c r="T516" i="7"/>
  <c r="R516" i="7"/>
  <c r="P516" i="7"/>
  <c r="N516" i="7"/>
  <c r="U516" i="7" s="1"/>
  <c r="L516" i="7"/>
  <c r="J516" i="7"/>
  <c r="AC515" i="7"/>
  <c r="X515" i="7"/>
  <c r="T515" i="7"/>
  <c r="R515" i="7"/>
  <c r="P515" i="7"/>
  <c r="N515" i="7"/>
  <c r="L515" i="7"/>
  <c r="J515" i="7"/>
  <c r="AC514" i="7"/>
  <c r="X514" i="7"/>
  <c r="T514" i="7"/>
  <c r="R514" i="7"/>
  <c r="P514" i="7"/>
  <c r="N514" i="7"/>
  <c r="U514" i="7" s="1"/>
  <c r="L514" i="7"/>
  <c r="J514" i="7"/>
  <c r="AC513" i="7"/>
  <c r="X513" i="7"/>
  <c r="T513" i="7"/>
  <c r="R513" i="7"/>
  <c r="P513" i="7"/>
  <c r="N513" i="7"/>
  <c r="L513" i="7"/>
  <c r="J513" i="7"/>
  <c r="U513" i="7" s="1"/>
  <c r="Z513" i="7" s="1"/>
  <c r="AC512" i="7"/>
  <c r="X512" i="7"/>
  <c r="T512" i="7"/>
  <c r="R512" i="7"/>
  <c r="P512" i="7"/>
  <c r="N512" i="7"/>
  <c r="L512" i="7"/>
  <c r="U512" i="7" s="1"/>
  <c r="J512" i="7"/>
  <c r="AC511" i="7"/>
  <c r="X511" i="7"/>
  <c r="T511" i="7"/>
  <c r="R511" i="7"/>
  <c r="P511" i="7"/>
  <c r="N511" i="7"/>
  <c r="L511" i="7"/>
  <c r="J511" i="7"/>
  <c r="AC510" i="7"/>
  <c r="X510" i="7"/>
  <c r="T510" i="7"/>
  <c r="R510" i="7"/>
  <c r="P510" i="7"/>
  <c r="N510" i="7"/>
  <c r="U510" i="7" s="1"/>
  <c r="L510" i="7"/>
  <c r="J510" i="7"/>
  <c r="AC509" i="7"/>
  <c r="X509" i="7"/>
  <c r="T509" i="7"/>
  <c r="R509" i="7"/>
  <c r="P509" i="7"/>
  <c r="N509" i="7"/>
  <c r="L509" i="7"/>
  <c r="J509" i="7"/>
  <c r="U509" i="7" s="1"/>
  <c r="Z509" i="7" s="1"/>
  <c r="AC508" i="7"/>
  <c r="X508" i="7"/>
  <c r="T508" i="7"/>
  <c r="R508" i="7"/>
  <c r="P508" i="7"/>
  <c r="N508" i="7"/>
  <c r="L508" i="7"/>
  <c r="U508" i="7" s="1"/>
  <c r="J508" i="7"/>
  <c r="AC507" i="7"/>
  <c r="X507" i="7"/>
  <c r="T507" i="7"/>
  <c r="R507" i="7"/>
  <c r="P507" i="7"/>
  <c r="N507" i="7"/>
  <c r="L507" i="7"/>
  <c r="J507" i="7"/>
  <c r="AC506" i="7"/>
  <c r="X506" i="7"/>
  <c r="T506" i="7"/>
  <c r="R506" i="7"/>
  <c r="P506" i="7"/>
  <c r="N506" i="7"/>
  <c r="U506" i="7" s="1"/>
  <c r="Z506" i="7" s="1"/>
  <c r="L506" i="7"/>
  <c r="J506" i="7"/>
  <c r="AC505" i="7"/>
  <c r="T505" i="7"/>
  <c r="R505" i="7"/>
  <c r="P505" i="7"/>
  <c r="N505" i="7"/>
  <c r="U505" i="7" s="1"/>
  <c r="Z505" i="7" s="1"/>
  <c r="L505" i="7"/>
  <c r="J505" i="7"/>
  <c r="AC504" i="7"/>
  <c r="T504" i="7"/>
  <c r="R504" i="7"/>
  <c r="P504" i="7"/>
  <c r="N504" i="7"/>
  <c r="L504" i="7"/>
  <c r="J504" i="7"/>
  <c r="U504" i="7" s="1"/>
  <c r="Z504" i="7" s="1"/>
  <c r="AC503" i="7"/>
  <c r="T503" i="7"/>
  <c r="R503" i="7"/>
  <c r="P503" i="7"/>
  <c r="N503" i="7"/>
  <c r="L503" i="7"/>
  <c r="J503" i="7"/>
  <c r="U503" i="7" s="1"/>
  <c r="Z503" i="7" s="1"/>
  <c r="AC502" i="7"/>
  <c r="X502" i="7"/>
  <c r="T502" i="7"/>
  <c r="R502" i="7"/>
  <c r="P502" i="7"/>
  <c r="N502" i="7"/>
  <c r="U502" i="7" s="1"/>
  <c r="L502" i="7"/>
  <c r="J502" i="7"/>
  <c r="AC501" i="7"/>
  <c r="X501" i="7"/>
  <c r="T501" i="7"/>
  <c r="R501" i="7"/>
  <c r="P501" i="7"/>
  <c r="N501" i="7"/>
  <c r="L501" i="7"/>
  <c r="J501" i="7"/>
  <c r="AC500" i="7"/>
  <c r="X500" i="7"/>
  <c r="T500" i="7"/>
  <c r="R500" i="7"/>
  <c r="P500" i="7"/>
  <c r="N500" i="7"/>
  <c r="U500" i="7" s="1"/>
  <c r="L500" i="7"/>
  <c r="J500" i="7"/>
  <c r="AC499" i="7"/>
  <c r="Z499" i="7"/>
  <c r="X499" i="7"/>
  <c r="T499" i="7"/>
  <c r="R499" i="7"/>
  <c r="P499" i="7"/>
  <c r="N499" i="7"/>
  <c r="L499" i="7"/>
  <c r="J499" i="7"/>
  <c r="U499" i="7" s="1"/>
  <c r="AC498" i="7"/>
  <c r="X498" i="7"/>
  <c r="T498" i="7"/>
  <c r="R498" i="7"/>
  <c r="P498" i="7"/>
  <c r="N498" i="7"/>
  <c r="L498" i="7"/>
  <c r="J498" i="7"/>
  <c r="AC497" i="7"/>
  <c r="X497" i="7"/>
  <c r="T497" i="7"/>
  <c r="R497" i="7"/>
  <c r="P497" i="7"/>
  <c r="N497" i="7"/>
  <c r="L497" i="7"/>
  <c r="J497" i="7"/>
  <c r="AC496" i="7"/>
  <c r="T496" i="7"/>
  <c r="R496" i="7"/>
  <c r="P496" i="7"/>
  <c r="N496" i="7"/>
  <c r="L496" i="7"/>
  <c r="U496" i="7" s="1"/>
  <c r="Z496" i="7" s="1"/>
  <c r="J496" i="7"/>
  <c r="AC495" i="7"/>
  <c r="T495" i="7"/>
  <c r="R495" i="7"/>
  <c r="P495" i="7"/>
  <c r="N495" i="7"/>
  <c r="U495" i="7" s="1"/>
  <c r="Z495" i="7" s="1"/>
  <c r="L495" i="7"/>
  <c r="J495" i="7"/>
  <c r="AC494" i="7"/>
  <c r="Z494" i="7"/>
  <c r="X494" i="7"/>
  <c r="T494" i="7"/>
  <c r="R494" i="7"/>
  <c r="P494" i="7"/>
  <c r="N494" i="7"/>
  <c r="L494" i="7"/>
  <c r="J494" i="7"/>
  <c r="U494" i="7" s="1"/>
  <c r="AC493" i="7"/>
  <c r="T493" i="7"/>
  <c r="R493" i="7"/>
  <c r="P493" i="7"/>
  <c r="N493" i="7"/>
  <c r="U493" i="7" s="1"/>
  <c r="Z493" i="7" s="1"/>
  <c r="L493" i="7"/>
  <c r="J493" i="7"/>
  <c r="AC492" i="7"/>
  <c r="X492" i="7"/>
  <c r="T492" i="7"/>
  <c r="R492" i="7"/>
  <c r="P492" i="7"/>
  <c r="N492" i="7"/>
  <c r="L492" i="7"/>
  <c r="J492" i="7"/>
  <c r="U492" i="7" s="1"/>
  <c r="Z492" i="7" s="1"/>
  <c r="AC491" i="7"/>
  <c r="X491" i="7"/>
  <c r="T491" i="7"/>
  <c r="R491" i="7"/>
  <c r="P491" i="7"/>
  <c r="N491" i="7"/>
  <c r="L491" i="7"/>
  <c r="U491" i="7" s="1"/>
  <c r="Z491" i="7" s="1"/>
  <c r="J491" i="7"/>
  <c r="AC490" i="7"/>
  <c r="X490" i="7"/>
  <c r="T490" i="7"/>
  <c r="R490" i="7"/>
  <c r="P490" i="7"/>
  <c r="N490" i="7"/>
  <c r="L490" i="7"/>
  <c r="J490" i="7"/>
  <c r="AC489" i="7"/>
  <c r="X489" i="7"/>
  <c r="T489" i="7"/>
  <c r="R489" i="7"/>
  <c r="P489" i="7"/>
  <c r="N489" i="7"/>
  <c r="U489" i="7" s="1"/>
  <c r="L489" i="7"/>
  <c r="J489" i="7"/>
  <c r="AC488" i="7"/>
  <c r="X488" i="7"/>
  <c r="T488" i="7"/>
  <c r="R488" i="7"/>
  <c r="P488" i="7"/>
  <c r="N488" i="7"/>
  <c r="L488" i="7"/>
  <c r="J488" i="7"/>
  <c r="U488" i="7" s="1"/>
  <c r="Z488" i="7" s="1"/>
  <c r="AC487" i="7"/>
  <c r="X487" i="7"/>
  <c r="T487" i="7"/>
  <c r="R487" i="7"/>
  <c r="P487" i="7"/>
  <c r="N487" i="7"/>
  <c r="L487" i="7"/>
  <c r="J487" i="7"/>
  <c r="AC486" i="7"/>
  <c r="X486" i="7"/>
  <c r="T486" i="7"/>
  <c r="R486" i="7"/>
  <c r="P486" i="7"/>
  <c r="N486" i="7"/>
  <c r="L486" i="7"/>
  <c r="J486" i="7"/>
  <c r="AC485" i="7"/>
  <c r="X485" i="7"/>
  <c r="T485" i="7"/>
  <c r="R485" i="7"/>
  <c r="P485" i="7"/>
  <c r="N485" i="7"/>
  <c r="L485" i="7"/>
  <c r="J485" i="7"/>
  <c r="AC484" i="7"/>
  <c r="T484" i="7"/>
  <c r="R484" i="7"/>
  <c r="P484" i="7"/>
  <c r="N484" i="7"/>
  <c r="U484" i="7" s="1"/>
  <c r="Z484" i="7" s="1"/>
  <c r="L484" i="7"/>
  <c r="J484" i="7"/>
  <c r="AC483" i="7"/>
  <c r="T483" i="7"/>
  <c r="R483" i="7"/>
  <c r="P483" i="7"/>
  <c r="N483" i="7"/>
  <c r="L483" i="7"/>
  <c r="J483" i="7"/>
  <c r="AC482" i="7"/>
  <c r="X482" i="7"/>
  <c r="T482" i="7"/>
  <c r="R482" i="7"/>
  <c r="P482" i="7"/>
  <c r="N482" i="7"/>
  <c r="L482" i="7"/>
  <c r="J482" i="7"/>
  <c r="AC481" i="7"/>
  <c r="AC480" i="7"/>
  <c r="X480" i="7"/>
  <c r="T480" i="7"/>
  <c r="R480" i="7"/>
  <c r="P480" i="7"/>
  <c r="N480" i="7"/>
  <c r="L480" i="7"/>
  <c r="J480" i="7"/>
  <c r="AC479" i="7"/>
  <c r="T479" i="7"/>
  <c r="R479" i="7"/>
  <c r="P479" i="7"/>
  <c r="N479" i="7"/>
  <c r="L479" i="7"/>
  <c r="J479" i="7"/>
  <c r="AC478" i="7"/>
  <c r="T478" i="7"/>
  <c r="R478" i="7"/>
  <c r="P478" i="7"/>
  <c r="N478" i="7"/>
  <c r="L478" i="7"/>
  <c r="J478" i="7"/>
  <c r="U478" i="7" s="1"/>
  <c r="Z478" i="7" s="1"/>
  <c r="AC477" i="7"/>
  <c r="T477" i="7"/>
  <c r="R477" i="7"/>
  <c r="P477" i="7"/>
  <c r="N477" i="7"/>
  <c r="L477" i="7"/>
  <c r="J477" i="7"/>
  <c r="AC476" i="7"/>
  <c r="T476" i="7"/>
  <c r="R476" i="7"/>
  <c r="P476" i="7"/>
  <c r="N476" i="7"/>
  <c r="U476" i="7" s="1"/>
  <c r="Z476" i="7" s="1"/>
  <c r="L476" i="7"/>
  <c r="J476" i="7"/>
  <c r="AC475" i="7"/>
  <c r="Z475" i="7"/>
  <c r="X475" i="7"/>
  <c r="T475" i="7"/>
  <c r="R475" i="7"/>
  <c r="P475" i="7"/>
  <c r="N475" i="7"/>
  <c r="L475" i="7"/>
  <c r="J475" i="7"/>
  <c r="U475" i="7" s="1"/>
  <c r="AC474" i="7"/>
  <c r="X474" i="7"/>
  <c r="T474" i="7"/>
  <c r="R474" i="7"/>
  <c r="P474" i="7"/>
  <c r="N474" i="7"/>
  <c r="U474" i="7" s="1"/>
  <c r="Z474" i="7" s="1"/>
  <c r="L474" i="7"/>
  <c r="J474" i="7"/>
  <c r="AC473" i="7"/>
  <c r="X473" i="7"/>
  <c r="T473" i="7"/>
  <c r="R473" i="7"/>
  <c r="P473" i="7"/>
  <c r="N473" i="7"/>
  <c r="L473" i="7"/>
  <c r="J473" i="7"/>
  <c r="U473" i="7" s="1"/>
  <c r="Z473" i="7" s="1"/>
  <c r="AC472" i="7"/>
  <c r="X472" i="7"/>
  <c r="T472" i="7"/>
  <c r="R472" i="7"/>
  <c r="P472" i="7"/>
  <c r="N472" i="7"/>
  <c r="U472" i="7" s="1"/>
  <c r="Z472" i="7" s="1"/>
  <c r="L472" i="7"/>
  <c r="J472" i="7"/>
  <c r="AC471" i="7"/>
  <c r="Z471" i="7"/>
  <c r="X471" i="7"/>
  <c r="T471" i="7"/>
  <c r="R471" i="7"/>
  <c r="P471" i="7"/>
  <c r="N471" i="7"/>
  <c r="L471" i="7"/>
  <c r="J471" i="7"/>
  <c r="U471" i="7" s="1"/>
  <c r="AC470" i="7"/>
  <c r="X470" i="7"/>
  <c r="T470" i="7"/>
  <c r="R470" i="7"/>
  <c r="P470" i="7"/>
  <c r="N470" i="7"/>
  <c r="U470" i="7" s="1"/>
  <c r="Z470" i="7" s="1"/>
  <c r="L470" i="7"/>
  <c r="J470" i="7"/>
  <c r="AC469" i="7"/>
  <c r="X469" i="7"/>
  <c r="T469" i="7"/>
  <c r="R469" i="7"/>
  <c r="P469" i="7"/>
  <c r="N469" i="7"/>
  <c r="L469" i="7"/>
  <c r="J469" i="7"/>
  <c r="U469" i="7" s="1"/>
  <c r="Z469" i="7" s="1"/>
  <c r="AC468" i="7"/>
  <c r="X468" i="7"/>
  <c r="T468" i="7"/>
  <c r="R468" i="7"/>
  <c r="P468" i="7"/>
  <c r="N468" i="7"/>
  <c r="U468" i="7" s="1"/>
  <c r="Z468" i="7" s="1"/>
  <c r="L468" i="7"/>
  <c r="J468" i="7"/>
  <c r="AC467" i="7"/>
  <c r="Z467" i="7"/>
  <c r="X467" i="7"/>
  <c r="T467" i="7"/>
  <c r="R467" i="7"/>
  <c r="P467" i="7"/>
  <c r="N467" i="7"/>
  <c r="L467" i="7"/>
  <c r="J467" i="7"/>
  <c r="U467" i="7" s="1"/>
  <c r="AC466" i="7"/>
  <c r="X466" i="7"/>
  <c r="T466" i="7"/>
  <c r="R466" i="7"/>
  <c r="P466" i="7"/>
  <c r="N466" i="7"/>
  <c r="U466" i="7" s="1"/>
  <c r="Z466" i="7" s="1"/>
  <c r="L466" i="7"/>
  <c r="J466" i="7"/>
  <c r="AC465" i="7"/>
  <c r="T465" i="7"/>
  <c r="R465" i="7"/>
  <c r="P465" i="7"/>
  <c r="N465" i="7"/>
  <c r="L465" i="7"/>
  <c r="J465" i="7"/>
  <c r="AC464" i="7"/>
  <c r="T464" i="7"/>
  <c r="R464" i="7"/>
  <c r="P464" i="7"/>
  <c r="N464" i="7"/>
  <c r="L464" i="7"/>
  <c r="J464" i="7"/>
  <c r="U464" i="7" s="1"/>
  <c r="Z464" i="7" s="1"/>
  <c r="AC463" i="7"/>
  <c r="X463" i="7"/>
  <c r="T463" i="7"/>
  <c r="R463" i="7"/>
  <c r="P463" i="7"/>
  <c r="N463" i="7"/>
  <c r="U463" i="7" s="1"/>
  <c r="Z463" i="7" s="1"/>
  <c r="L463" i="7"/>
  <c r="J463" i="7"/>
  <c r="AC462" i="7"/>
  <c r="X462" i="7"/>
  <c r="T462" i="7"/>
  <c r="R462" i="7"/>
  <c r="P462" i="7"/>
  <c r="N462" i="7"/>
  <c r="L462" i="7"/>
  <c r="J462" i="7"/>
  <c r="U462" i="7" s="1"/>
  <c r="Z462" i="7" s="1"/>
  <c r="AC461" i="7"/>
  <c r="X461" i="7"/>
  <c r="T461" i="7"/>
  <c r="R461" i="7"/>
  <c r="P461" i="7"/>
  <c r="N461" i="7"/>
  <c r="U461" i="7" s="1"/>
  <c r="Z461" i="7" s="1"/>
  <c r="L461" i="7"/>
  <c r="J461" i="7"/>
  <c r="AC460" i="7"/>
  <c r="Z460" i="7"/>
  <c r="X460" i="7"/>
  <c r="T460" i="7"/>
  <c r="R460" i="7"/>
  <c r="P460" i="7"/>
  <c r="N460" i="7"/>
  <c r="L460" i="7"/>
  <c r="J460" i="7"/>
  <c r="U460" i="7" s="1"/>
  <c r="AC459" i="7"/>
  <c r="X459" i="7"/>
  <c r="T459" i="7"/>
  <c r="R459" i="7"/>
  <c r="P459" i="7"/>
  <c r="N459" i="7"/>
  <c r="U459" i="7" s="1"/>
  <c r="Z459" i="7" s="1"/>
  <c r="L459" i="7"/>
  <c r="J459" i="7"/>
  <c r="AC458" i="7"/>
  <c r="X458" i="7"/>
  <c r="T458" i="7"/>
  <c r="R458" i="7"/>
  <c r="P458" i="7"/>
  <c r="N458" i="7"/>
  <c r="L458" i="7"/>
  <c r="J458" i="7"/>
  <c r="U458" i="7" s="1"/>
  <c r="Z458" i="7" s="1"/>
  <c r="AC457" i="7"/>
  <c r="X457" i="7"/>
  <c r="T457" i="7"/>
  <c r="R457" i="7"/>
  <c r="P457" i="7"/>
  <c r="N457" i="7"/>
  <c r="U457" i="7" s="1"/>
  <c r="Z457" i="7" s="1"/>
  <c r="L457" i="7"/>
  <c r="J457" i="7"/>
  <c r="AC456" i="7"/>
  <c r="Z456" i="7"/>
  <c r="X456" i="7"/>
  <c r="T456" i="7"/>
  <c r="R456" i="7"/>
  <c r="P456" i="7"/>
  <c r="N456" i="7"/>
  <c r="L456" i="7"/>
  <c r="J456" i="7"/>
  <c r="U456" i="7" s="1"/>
  <c r="AC455" i="7"/>
  <c r="X455" i="7"/>
  <c r="T455" i="7"/>
  <c r="R455" i="7"/>
  <c r="P455" i="7"/>
  <c r="N455" i="7"/>
  <c r="U455" i="7" s="1"/>
  <c r="Z455" i="7" s="1"/>
  <c r="L455" i="7"/>
  <c r="J455" i="7"/>
  <c r="AC454" i="7"/>
  <c r="X454" i="7"/>
  <c r="T454" i="7"/>
  <c r="R454" i="7"/>
  <c r="P454" i="7"/>
  <c r="N454" i="7"/>
  <c r="L454" i="7"/>
  <c r="J454" i="7"/>
  <c r="U454" i="7" s="1"/>
  <c r="Z454" i="7" s="1"/>
  <c r="AC453" i="7"/>
  <c r="X453" i="7"/>
  <c r="U453" i="7"/>
  <c r="Z453" i="7" s="1"/>
  <c r="T453" i="7"/>
  <c r="R453" i="7"/>
  <c r="P453" i="7"/>
  <c r="N453" i="7"/>
  <c r="L453" i="7"/>
  <c r="J453" i="7"/>
  <c r="AC452" i="7"/>
  <c r="Z452" i="7"/>
  <c r="X452" i="7"/>
  <c r="T452" i="7"/>
  <c r="R452" i="7"/>
  <c r="P452" i="7"/>
  <c r="N452" i="7"/>
  <c r="L452" i="7"/>
  <c r="J452" i="7"/>
  <c r="U452" i="7" s="1"/>
  <c r="AC451" i="7"/>
  <c r="X451" i="7"/>
  <c r="T451" i="7"/>
  <c r="R451" i="7"/>
  <c r="P451" i="7"/>
  <c r="N451" i="7"/>
  <c r="U451" i="7" s="1"/>
  <c r="Z451" i="7" s="1"/>
  <c r="L451" i="7"/>
  <c r="J451" i="7"/>
  <c r="AC450" i="7"/>
  <c r="X450" i="7"/>
  <c r="T450" i="7"/>
  <c r="R450" i="7"/>
  <c r="P450" i="7"/>
  <c r="N450" i="7"/>
  <c r="L450" i="7"/>
  <c r="J450" i="7"/>
  <c r="U450" i="7" s="1"/>
  <c r="Z450" i="7" s="1"/>
  <c r="AC449" i="7"/>
  <c r="X449" i="7"/>
  <c r="T449" i="7"/>
  <c r="R449" i="7"/>
  <c r="P449" i="7"/>
  <c r="N449" i="7"/>
  <c r="U449" i="7" s="1"/>
  <c r="Z449" i="7" s="1"/>
  <c r="L449" i="7"/>
  <c r="J449" i="7"/>
  <c r="AC448" i="7"/>
  <c r="Z448" i="7"/>
  <c r="X448" i="7"/>
  <c r="T448" i="7"/>
  <c r="R448" i="7"/>
  <c r="P448" i="7"/>
  <c r="N448" i="7"/>
  <c r="L448" i="7"/>
  <c r="J448" i="7"/>
  <c r="U448" i="7" s="1"/>
  <c r="AC447" i="7"/>
  <c r="X447" i="7"/>
  <c r="T447" i="7"/>
  <c r="R447" i="7"/>
  <c r="P447" i="7"/>
  <c r="N447" i="7"/>
  <c r="U447" i="7" s="1"/>
  <c r="Z447" i="7" s="1"/>
  <c r="L447" i="7"/>
  <c r="J447" i="7"/>
  <c r="AC446" i="7"/>
  <c r="X446" i="7"/>
  <c r="T446" i="7"/>
  <c r="R446" i="7"/>
  <c r="P446" i="7"/>
  <c r="N446" i="7"/>
  <c r="L446" i="7"/>
  <c r="J446" i="7"/>
  <c r="U446" i="7" s="1"/>
  <c r="Z446" i="7" s="1"/>
  <c r="AC445" i="7"/>
  <c r="X445" i="7"/>
  <c r="T445" i="7"/>
  <c r="R445" i="7"/>
  <c r="P445" i="7"/>
  <c r="N445" i="7"/>
  <c r="U445" i="7" s="1"/>
  <c r="Z445" i="7" s="1"/>
  <c r="L445" i="7"/>
  <c r="J445" i="7"/>
  <c r="AC444" i="7"/>
  <c r="Z444" i="7"/>
  <c r="X444" i="7"/>
  <c r="T444" i="7"/>
  <c r="R444" i="7"/>
  <c r="P444" i="7"/>
  <c r="N444" i="7"/>
  <c r="L444" i="7"/>
  <c r="J444" i="7"/>
  <c r="U444" i="7" s="1"/>
  <c r="AC443" i="7"/>
  <c r="X443" i="7"/>
  <c r="T443" i="7"/>
  <c r="R443" i="7"/>
  <c r="P443" i="7"/>
  <c r="N443" i="7"/>
  <c r="U443" i="7" s="1"/>
  <c r="Z443" i="7" s="1"/>
  <c r="L443" i="7"/>
  <c r="J443" i="7"/>
  <c r="AC442" i="7"/>
  <c r="T442" i="7"/>
  <c r="R442" i="7"/>
  <c r="P442" i="7"/>
  <c r="N442" i="7"/>
  <c r="L442" i="7"/>
  <c r="J442" i="7"/>
  <c r="U442" i="7" s="1"/>
  <c r="Z442" i="7" s="1"/>
  <c r="AC441" i="7"/>
  <c r="T441" i="7"/>
  <c r="R441" i="7"/>
  <c r="P441" i="7"/>
  <c r="N441" i="7"/>
  <c r="L441" i="7"/>
  <c r="J441" i="7"/>
  <c r="U441" i="7" s="1"/>
  <c r="Z441" i="7" s="1"/>
  <c r="AC440" i="7"/>
  <c r="T440" i="7"/>
  <c r="R440" i="7"/>
  <c r="P440" i="7"/>
  <c r="N440" i="7"/>
  <c r="L440" i="7"/>
  <c r="J440" i="7"/>
  <c r="AC439" i="7"/>
  <c r="T439" i="7"/>
  <c r="R439" i="7"/>
  <c r="P439" i="7"/>
  <c r="N439" i="7"/>
  <c r="U439" i="7" s="1"/>
  <c r="Z439" i="7" s="1"/>
  <c r="L439" i="7"/>
  <c r="J439" i="7"/>
  <c r="AC438" i="7"/>
  <c r="Z438" i="7"/>
  <c r="T438" i="7"/>
  <c r="R438" i="7"/>
  <c r="P438" i="7"/>
  <c r="N438" i="7"/>
  <c r="L438" i="7"/>
  <c r="J438" i="7"/>
  <c r="U438" i="7" s="1"/>
  <c r="AC437" i="7"/>
  <c r="X437" i="7"/>
  <c r="T437" i="7"/>
  <c r="R437" i="7"/>
  <c r="P437" i="7"/>
  <c r="N437" i="7"/>
  <c r="L437" i="7"/>
  <c r="J437" i="7"/>
  <c r="AC436" i="7"/>
  <c r="X436" i="7"/>
  <c r="Z436" i="7" s="1"/>
  <c r="T436" i="7"/>
  <c r="R436" i="7"/>
  <c r="P436" i="7"/>
  <c r="N436" i="7"/>
  <c r="L436" i="7"/>
  <c r="J436" i="7"/>
  <c r="U436" i="7" s="1"/>
  <c r="AC435" i="7"/>
  <c r="X435" i="7"/>
  <c r="T435" i="7"/>
  <c r="R435" i="7"/>
  <c r="P435" i="7"/>
  <c r="N435" i="7"/>
  <c r="L435" i="7"/>
  <c r="J435" i="7"/>
  <c r="AC434" i="7"/>
  <c r="X434" i="7"/>
  <c r="Z434" i="7" s="1"/>
  <c r="T434" i="7"/>
  <c r="R434" i="7"/>
  <c r="P434" i="7"/>
  <c r="N434" i="7"/>
  <c r="L434" i="7"/>
  <c r="J434" i="7"/>
  <c r="U434" i="7" s="1"/>
  <c r="AC433" i="7"/>
  <c r="X433" i="7"/>
  <c r="T433" i="7"/>
  <c r="R433" i="7"/>
  <c r="P433" i="7"/>
  <c r="N433" i="7"/>
  <c r="L433" i="7"/>
  <c r="J433" i="7"/>
  <c r="AC432" i="7"/>
  <c r="X432" i="7"/>
  <c r="Z432" i="7" s="1"/>
  <c r="T432" i="7"/>
  <c r="R432" i="7"/>
  <c r="P432" i="7"/>
  <c r="N432" i="7"/>
  <c r="L432" i="7"/>
  <c r="J432" i="7"/>
  <c r="U432" i="7" s="1"/>
  <c r="AC431" i="7"/>
  <c r="T431" i="7"/>
  <c r="R431" i="7"/>
  <c r="P431" i="7"/>
  <c r="N431" i="7"/>
  <c r="L431" i="7"/>
  <c r="J431" i="7"/>
  <c r="U431" i="7" s="1"/>
  <c r="Z431" i="7" s="1"/>
  <c r="AC430" i="7"/>
  <c r="T430" i="7"/>
  <c r="R430" i="7"/>
  <c r="P430" i="7"/>
  <c r="N430" i="7"/>
  <c r="L430" i="7"/>
  <c r="J430" i="7"/>
  <c r="U430" i="7" s="1"/>
  <c r="Z430" i="7" s="1"/>
  <c r="AC429" i="7"/>
  <c r="T429" i="7"/>
  <c r="R429" i="7"/>
  <c r="P429" i="7"/>
  <c r="N429" i="7"/>
  <c r="U429" i="7" s="1"/>
  <c r="Z429" i="7" s="1"/>
  <c r="L429" i="7"/>
  <c r="J429" i="7"/>
  <c r="AC428" i="7"/>
  <c r="X428" i="7"/>
  <c r="T428" i="7"/>
  <c r="R428" i="7"/>
  <c r="P428" i="7"/>
  <c r="N428" i="7"/>
  <c r="L428" i="7"/>
  <c r="J428" i="7"/>
  <c r="U428" i="7" s="1"/>
  <c r="Z428" i="7" s="1"/>
  <c r="AC427" i="7"/>
  <c r="T427" i="7"/>
  <c r="R427" i="7"/>
  <c r="P427" i="7"/>
  <c r="N427" i="7"/>
  <c r="L427" i="7"/>
  <c r="J427" i="7"/>
  <c r="U427" i="7" s="1"/>
  <c r="Z427" i="7" s="1"/>
  <c r="AC426" i="7"/>
  <c r="X426" i="7"/>
  <c r="T426" i="7"/>
  <c r="R426" i="7"/>
  <c r="P426" i="7"/>
  <c r="N426" i="7"/>
  <c r="L426" i="7"/>
  <c r="J426" i="7"/>
  <c r="AC425" i="7"/>
  <c r="X425" i="7"/>
  <c r="T425" i="7"/>
  <c r="R425" i="7"/>
  <c r="P425" i="7"/>
  <c r="N425" i="7"/>
  <c r="L425" i="7"/>
  <c r="J425" i="7"/>
  <c r="U425" i="7" s="1"/>
  <c r="AC424" i="7"/>
  <c r="X424" i="7"/>
  <c r="T424" i="7"/>
  <c r="R424" i="7"/>
  <c r="P424" i="7"/>
  <c r="N424" i="7"/>
  <c r="L424" i="7"/>
  <c r="J424" i="7"/>
  <c r="AC423" i="7"/>
  <c r="X423" i="7"/>
  <c r="T423" i="7"/>
  <c r="R423" i="7"/>
  <c r="P423" i="7"/>
  <c r="N423" i="7"/>
  <c r="L423" i="7"/>
  <c r="J423" i="7"/>
  <c r="U423" i="7" s="1"/>
  <c r="AC422" i="7"/>
  <c r="X422" i="7"/>
  <c r="T422" i="7"/>
  <c r="R422" i="7"/>
  <c r="P422" i="7"/>
  <c r="N422" i="7"/>
  <c r="L422" i="7"/>
  <c r="J422" i="7"/>
  <c r="AC421" i="7"/>
  <c r="X421" i="7"/>
  <c r="T421" i="7"/>
  <c r="R421" i="7"/>
  <c r="P421" i="7"/>
  <c r="N421" i="7"/>
  <c r="L421" i="7"/>
  <c r="J421" i="7"/>
  <c r="U421" i="7" s="1"/>
  <c r="AC420" i="7"/>
  <c r="X420" i="7"/>
  <c r="T420" i="7"/>
  <c r="R420" i="7"/>
  <c r="P420" i="7"/>
  <c r="N420" i="7"/>
  <c r="L420" i="7"/>
  <c r="U420" i="7" s="1"/>
  <c r="J420" i="7"/>
  <c r="AC419" i="7"/>
  <c r="X419" i="7"/>
  <c r="T419" i="7"/>
  <c r="R419" i="7"/>
  <c r="P419" i="7"/>
  <c r="N419" i="7"/>
  <c r="L419" i="7"/>
  <c r="J419" i="7"/>
  <c r="U419" i="7" s="1"/>
  <c r="AC418" i="7"/>
  <c r="X418" i="7"/>
  <c r="T418" i="7"/>
  <c r="R418" i="7"/>
  <c r="P418" i="7"/>
  <c r="N418" i="7"/>
  <c r="L418" i="7"/>
  <c r="U418" i="7" s="1"/>
  <c r="J418" i="7"/>
  <c r="AC417" i="7"/>
  <c r="X417" i="7"/>
  <c r="T417" i="7"/>
  <c r="R417" i="7"/>
  <c r="P417" i="7"/>
  <c r="N417" i="7"/>
  <c r="L417" i="7"/>
  <c r="J417" i="7"/>
  <c r="U417" i="7" s="1"/>
  <c r="AC416" i="7"/>
  <c r="X416" i="7"/>
  <c r="T416" i="7"/>
  <c r="R416" i="7"/>
  <c r="P416" i="7"/>
  <c r="N416" i="7"/>
  <c r="L416" i="7"/>
  <c r="U416" i="7" s="1"/>
  <c r="J416" i="7"/>
  <c r="AC415" i="7"/>
  <c r="X415" i="7"/>
  <c r="T415" i="7"/>
  <c r="R415" i="7"/>
  <c r="P415" i="7"/>
  <c r="N415" i="7"/>
  <c r="L415" i="7"/>
  <c r="J415" i="7"/>
  <c r="U415" i="7" s="1"/>
  <c r="AC414" i="7"/>
  <c r="X414" i="7"/>
  <c r="T414" i="7"/>
  <c r="R414" i="7"/>
  <c r="P414" i="7"/>
  <c r="N414" i="7"/>
  <c r="L414" i="7"/>
  <c r="U414" i="7" s="1"/>
  <c r="J414" i="7"/>
  <c r="AC413" i="7"/>
  <c r="X413" i="7"/>
  <c r="T413" i="7"/>
  <c r="R413" i="7"/>
  <c r="P413" i="7"/>
  <c r="N413" i="7"/>
  <c r="L413" i="7"/>
  <c r="J413" i="7"/>
  <c r="U413" i="7" s="1"/>
  <c r="AC412" i="7"/>
  <c r="X412" i="7"/>
  <c r="T412" i="7"/>
  <c r="R412" i="7"/>
  <c r="P412" i="7"/>
  <c r="N412" i="7"/>
  <c r="L412" i="7"/>
  <c r="U412" i="7" s="1"/>
  <c r="J412" i="7"/>
  <c r="AC411" i="7"/>
  <c r="X411" i="7"/>
  <c r="T411" i="7"/>
  <c r="R411" i="7"/>
  <c r="P411" i="7"/>
  <c r="N411" i="7"/>
  <c r="L411" i="7"/>
  <c r="J411" i="7"/>
  <c r="U411" i="7" s="1"/>
  <c r="AC410" i="7"/>
  <c r="X410" i="7"/>
  <c r="T410" i="7"/>
  <c r="R410" i="7"/>
  <c r="P410" i="7"/>
  <c r="N410" i="7"/>
  <c r="L410" i="7"/>
  <c r="U410" i="7" s="1"/>
  <c r="J410" i="7"/>
  <c r="AC409" i="7"/>
  <c r="X409" i="7"/>
  <c r="T409" i="7"/>
  <c r="R409" i="7"/>
  <c r="P409" i="7"/>
  <c r="N409" i="7"/>
  <c r="L409" i="7"/>
  <c r="J409" i="7"/>
  <c r="U409" i="7" s="1"/>
  <c r="AC408" i="7"/>
  <c r="X408" i="7"/>
  <c r="T408" i="7"/>
  <c r="R408" i="7"/>
  <c r="P408" i="7"/>
  <c r="N408" i="7"/>
  <c r="L408" i="7"/>
  <c r="U408" i="7" s="1"/>
  <c r="J408" i="7"/>
  <c r="AC407" i="7"/>
  <c r="X407" i="7"/>
  <c r="T407" i="7"/>
  <c r="R407" i="7"/>
  <c r="P407" i="7"/>
  <c r="N407" i="7"/>
  <c r="L407" i="7"/>
  <c r="J407" i="7"/>
  <c r="U407" i="7" s="1"/>
  <c r="AC406" i="7"/>
  <c r="X406" i="7"/>
  <c r="T406" i="7"/>
  <c r="R406" i="7"/>
  <c r="P406" i="7"/>
  <c r="N406" i="7"/>
  <c r="L406" i="7"/>
  <c r="U406" i="7" s="1"/>
  <c r="J406" i="7"/>
  <c r="AC405" i="7"/>
  <c r="X405" i="7"/>
  <c r="T405" i="7"/>
  <c r="R405" i="7"/>
  <c r="P405" i="7"/>
  <c r="N405" i="7"/>
  <c r="L405" i="7"/>
  <c r="J405" i="7"/>
  <c r="U405" i="7" s="1"/>
  <c r="AC404" i="7"/>
  <c r="X404" i="7"/>
  <c r="T404" i="7"/>
  <c r="R404" i="7"/>
  <c r="P404" i="7"/>
  <c r="N404" i="7"/>
  <c r="L404" i="7"/>
  <c r="U404" i="7" s="1"/>
  <c r="J404" i="7"/>
  <c r="AC403" i="7"/>
  <c r="X403" i="7"/>
  <c r="T403" i="7"/>
  <c r="R403" i="7"/>
  <c r="P403" i="7"/>
  <c r="N403" i="7"/>
  <c r="L403" i="7"/>
  <c r="J403" i="7"/>
  <c r="U403" i="7" s="1"/>
  <c r="AC402" i="7"/>
  <c r="X402" i="7"/>
  <c r="T402" i="7"/>
  <c r="R402" i="7"/>
  <c r="P402" i="7"/>
  <c r="N402" i="7"/>
  <c r="L402" i="7"/>
  <c r="U402" i="7" s="1"/>
  <c r="J402" i="7"/>
  <c r="AC401" i="7"/>
  <c r="X401" i="7"/>
  <c r="T401" i="7"/>
  <c r="R401" i="7"/>
  <c r="P401" i="7"/>
  <c r="N401" i="7"/>
  <c r="L401" i="7"/>
  <c r="J401" i="7"/>
  <c r="U401" i="7" s="1"/>
  <c r="AC400" i="7"/>
  <c r="X400" i="7"/>
  <c r="T400" i="7"/>
  <c r="R400" i="7"/>
  <c r="P400" i="7"/>
  <c r="N400" i="7"/>
  <c r="L400" i="7"/>
  <c r="U400" i="7" s="1"/>
  <c r="J400" i="7"/>
  <c r="AC399" i="7"/>
  <c r="X399" i="7"/>
  <c r="T399" i="7"/>
  <c r="R399" i="7"/>
  <c r="P399" i="7"/>
  <c r="N399" i="7"/>
  <c r="L399" i="7"/>
  <c r="J399" i="7"/>
  <c r="U399" i="7" s="1"/>
  <c r="AC398" i="7"/>
  <c r="X398" i="7"/>
  <c r="T398" i="7"/>
  <c r="R398" i="7"/>
  <c r="P398" i="7"/>
  <c r="N398" i="7"/>
  <c r="L398" i="7"/>
  <c r="U398" i="7" s="1"/>
  <c r="J398" i="7"/>
  <c r="AC397" i="7"/>
  <c r="X397" i="7"/>
  <c r="T397" i="7"/>
  <c r="R397" i="7"/>
  <c r="P397" i="7"/>
  <c r="N397" i="7"/>
  <c r="L397" i="7"/>
  <c r="J397" i="7"/>
  <c r="U397" i="7" s="1"/>
  <c r="AC396" i="7"/>
  <c r="X396" i="7"/>
  <c r="T396" i="7"/>
  <c r="R396" i="7"/>
  <c r="P396" i="7"/>
  <c r="N396" i="7"/>
  <c r="L396" i="7"/>
  <c r="U396" i="7" s="1"/>
  <c r="J396" i="7"/>
  <c r="AC395" i="7"/>
  <c r="X395" i="7"/>
  <c r="T395" i="7"/>
  <c r="R395" i="7"/>
  <c r="P395" i="7"/>
  <c r="N395" i="7"/>
  <c r="L395" i="7"/>
  <c r="J395" i="7"/>
  <c r="U395" i="7" s="1"/>
  <c r="AC394" i="7"/>
  <c r="X394" i="7"/>
  <c r="T394" i="7"/>
  <c r="R394" i="7"/>
  <c r="P394" i="7"/>
  <c r="N394" i="7"/>
  <c r="L394" i="7"/>
  <c r="U394" i="7" s="1"/>
  <c r="J394" i="7"/>
  <c r="AC393" i="7"/>
  <c r="X393" i="7"/>
  <c r="T393" i="7"/>
  <c r="R393" i="7"/>
  <c r="P393" i="7"/>
  <c r="N393" i="7"/>
  <c r="L393" i="7"/>
  <c r="J393" i="7"/>
  <c r="U393" i="7" s="1"/>
  <c r="AC392" i="7"/>
  <c r="X392" i="7"/>
  <c r="T392" i="7"/>
  <c r="R392" i="7"/>
  <c r="P392" i="7"/>
  <c r="N392" i="7"/>
  <c r="L392" i="7"/>
  <c r="U392" i="7" s="1"/>
  <c r="J392" i="7"/>
  <c r="AC391" i="7"/>
  <c r="X391" i="7"/>
  <c r="T391" i="7"/>
  <c r="R391" i="7"/>
  <c r="P391" i="7"/>
  <c r="N391" i="7"/>
  <c r="L391" i="7"/>
  <c r="J391" i="7"/>
  <c r="U391" i="7" s="1"/>
  <c r="AC390" i="7"/>
  <c r="X390" i="7"/>
  <c r="T390" i="7"/>
  <c r="R390" i="7"/>
  <c r="P390" i="7"/>
  <c r="N390" i="7"/>
  <c r="L390" i="7"/>
  <c r="U390" i="7" s="1"/>
  <c r="J390" i="7"/>
  <c r="AC389" i="7"/>
  <c r="X389" i="7"/>
  <c r="T389" i="7"/>
  <c r="R389" i="7"/>
  <c r="P389" i="7"/>
  <c r="N389" i="7"/>
  <c r="L389" i="7"/>
  <c r="J389" i="7"/>
  <c r="U389" i="7" s="1"/>
  <c r="AC388" i="7"/>
  <c r="X388" i="7"/>
  <c r="T388" i="7"/>
  <c r="R388" i="7"/>
  <c r="P388" i="7"/>
  <c r="N388" i="7"/>
  <c r="L388" i="7"/>
  <c r="U388" i="7" s="1"/>
  <c r="J388" i="7"/>
  <c r="AC387" i="7"/>
  <c r="X387" i="7"/>
  <c r="T387" i="7"/>
  <c r="R387" i="7"/>
  <c r="P387" i="7"/>
  <c r="N387" i="7"/>
  <c r="L387" i="7"/>
  <c r="J387" i="7"/>
  <c r="U387" i="7" s="1"/>
  <c r="AC386" i="7"/>
  <c r="X386" i="7"/>
  <c r="T386" i="7"/>
  <c r="R386" i="7"/>
  <c r="P386" i="7"/>
  <c r="N386" i="7"/>
  <c r="L386" i="7"/>
  <c r="J386" i="7"/>
  <c r="U386" i="7" s="1"/>
  <c r="AC385" i="7"/>
  <c r="X385" i="7"/>
  <c r="T385" i="7"/>
  <c r="R385" i="7"/>
  <c r="P385" i="7"/>
  <c r="N385" i="7"/>
  <c r="L385" i="7"/>
  <c r="J385" i="7"/>
  <c r="U385" i="7" s="1"/>
  <c r="AC384" i="7"/>
  <c r="X384" i="7"/>
  <c r="T384" i="7"/>
  <c r="R384" i="7"/>
  <c r="P384" i="7"/>
  <c r="N384" i="7"/>
  <c r="L384" i="7"/>
  <c r="J384" i="7"/>
  <c r="U384" i="7" s="1"/>
  <c r="AC383" i="7"/>
  <c r="T383" i="7"/>
  <c r="R383" i="7"/>
  <c r="P383" i="7"/>
  <c r="N383" i="7"/>
  <c r="L383" i="7"/>
  <c r="J383" i="7"/>
  <c r="U383" i="7" s="1"/>
  <c r="Z383" i="7" s="1"/>
  <c r="AC382" i="7"/>
  <c r="T382" i="7"/>
  <c r="R382" i="7"/>
  <c r="P382" i="7"/>
  <c r="N382" i="7"/>
  <c r="L382" i="7"/>
  <c r="J382" i="7"/>
  <c r="U382" i="7" s="1"/>
  <c r="Z382" i="7" s="1"/>
  <c r="AC381" i="7"/>
  <c r="T381" i="7"/>
  <c r="R381" i="7"/>
  <c r="P381" i="7"/>
  <c r="N381" i="7"/>
  <c r="U381" i="7" s="1"/>
  <c r="Z381" i="7" s="1"/>
  <c r="L381" i="7"/>
  <c r="J381" i="7"/>
  <c r="AC380" i="7"/>
  <c r="T380" i="7"/>
  <c r="R380" i="7"/>
  <c r="P380" i="7"/>
  <c r="N380" i="7"/>
  <c r="L380" i="7"/>
  <c r="J380" i="7"/>
  <c r="AC379" i="7"/>
  <c r="T379" i="7"/>
  <c r="R379" i="7"/>
  <c r="P379" i="7"/>
  <c r="N379" i="7"/>
  <c r="L379" i="7"/>
  <c r="J379" i="7"/>
  <c r="U379" i="7" s="1"/>
  <c r="Z379" i="7" s="1"/>
  <c r="AC378" i="7"/>
  <c r="T378" i="7"/>
  <c r="R378" i="7"/>
  <c r="P378" i="7"/>
  <c r="N378" i="7"/>
  <c r="L378" i="7"/>
  <c r="U378" i="7" s="1"/>
  <c r="Z378" i="7" s="1"/>
  <c r="J378" i="7"/>
  <c r="AC377" i="7"/>
  <c r="T377" i="7"/>
  <c r="R377" i="7"/>
  <c r="P377" i="7"/>
  <c r="N377" i="7"/>
  <c r="U377" i="7" s="1"/>
  <c r="Z377" i="7" s="1"/>
  <c r="L377" i="7"/>
  <c r="J377" i="7"/>
  <c r="AC376" i="7"/>
  <c r="T376" i="7"/>
  <c r="R376" i="7"/>
  <c r="P376" i="7"/>
  <c r="N376" i="7"/>
  <c r="L376" i="7"/>
  <c r="J376" i="7"/>
  <c r="U376" i="7" s="1"/>
  <c r="Z376" i="7" s="1"/>
  <c r="AC375" i="7"/>
  <c r="T375" i="7"/>
  <c r="R375" i="7"/>
  <c r="P375" i="7"/>
  <c r="N375" i="7"/>
  <c r="L375" i="7"/>
  <c r="J375" i="7"/>
  <c r="U375" i="7" s="1"/>
  <c r="Z375" i="7" s="1"/>
  <c r="AC374" i="7"/>
  <c r="T374" i="7"/>
  <c r="R374" i="7"/>
  <c r="P374" i="7"/>
  <c r="N374" i="7"/>
  <c r="L374" i="7"/>
  <c r="U374" i="7" s="1"/>
  <c r="Z374" i="7" s="1"/>
  <c r="J374" i="7"/>
  <c r="AC373" i="7"/>
  <c r="X373" i="7"/>
  <c r="T373" i="7"/>
  <c r="R373" i="7"/>
  <c r="P373" i="7"/>
  <c r="N373" i="7"/>
  <c r="L373" i="7"/>
  <c r="J373" i="7"/>
  <c r="AC372" i="7"/>
  <c r="T372" i="7"/>
  <c r="R372" i="7"/>
  <c r="P372" i="7"/>
  <c r="N372" i="7"/>
  <c r="L372" i="7"/>
  <c r="J372" i="7"/>
  <c r="U372" i="7" s="1"/>
  <c r="Z372" i="7" s="1"/>
  <c r="AC371" i="7"/>
  <c r="X371" i="7"/>
  <c r="T371" i="7"/>
  <c r="R371" i="7"/>
  <c r="P371" i="7"/>
  <c r="N371" i="7"/>
  <c r="U371" i="7" s="1"/>
  <c r="Z371" i="7" s="1"/>
  <c r="L371" i="7"/>
  <c r="J371" i="7"/>
  <c r="AC370" i="7"/>
  <c r="Z370" i="7"/>
  <c r="X370" i="7"/>
  <c r="T370" i="7"/>
  <c r="R370" i="7"/>
  <c r="P370" i="7"/>
  <c r="N370" i="7"/>
  <c r="L370" i="7"/>
  <c r="J370" i="7"/>
  <c r="U370" i="7" s="1"/>
  <c r="AC369" i="7"/>
  <c r="T369" i="7"/>
  <c r="R369" i="7"/>
  <c r="P369" i="7"/>
  <c r="N369" i="7"/>
  <c r="L369" i="7"/>
  <c r="U369" i="7" s="1"/>
  <c r="Z369" i="7" s="1"/>
  <c r="J369" i="7"/>
  <c r="AC368" i="7"/>
  <c r="T368" i="7"/>
  <c r="R368" i="7"/>
  <c r="P368" i="7"/>
  <c r="N368" i="7"/>
  <c r="U368" i="7" s="1"/>
  <c r="Z368" i="7" s="1"/>
  <c r="L368" i="7"/>
  <c r="J368" i="7"/>
  <c r="AC367" i="7"/>
  <c r="Z367" i="7"/>
  <c r="X367" i="7"/>
  <c r="T367" i="7"/>
  <c r="R367" i="7"/>
  <c r="P367" i="7"/>
  <c r="N367" i="7"/>
  <c r="L367" i="7"/>
  <c r="J367" i="7"/>
  <c r="U367" i="7" s="1"/>
  <c r="AC366" i="7"/>
  <c r="X366" i="7"/>
  <c r="T366" i="7"/>
  <c r="R366" i="7"/>
  <c r="P366" i="7"/>
  <c r="N366" i="7"/>
  <c r="U366" i="7" s="1"/>
  <c r="Z366" i="7" s="1"/>
  <c r="L366" i="7"/>
  <c r="J366" i="7"/>
  <c r="AC365" i="7"/>
  <c r="X365" i="7"/>
  <c r="T365" i="7"/>
  <c r="R365" i="7"/>
  <c r="P365" i="7"/>
  <c r="N365" i="7"/>
  <c r="L365" i="7"/>
  <c r="J365" i="7"/>
  <c r="U365" i="7" s="1"/>
  <c r="Z365" i="7" s="1"/>
  <c r="AC364" i="7"/>
  <c r="X364" i="7"/>
  <c r="T364" i="7"/>
  <c r="R364" i="7"/>
  <c r="P364" i="7"/>
  <c r="N364" i="7"/>
  <c r="U364" i="7" s="1"/>
  <c r="Z364" i="7" s="1"/>
  <c r="L364" i="7"/>
  <c r="J364" i="7"/>
  <c r="AC363" i="7"/>
  <c r="Z363" i="7"/>
  <c r="X363" i="7"/>
  <c r="T363" i="7"/>
  <c r="R363" i="7"/>
  <c r="P363" i="7"/>
  <c r="N363" i="7"/>
  <c r="L363" i="7"/>
  <c r="J363" i="7"/>
  <c r="U363" i="7" s="1"/>
  <c r="AC362" i="7"/>
  <c r="X362" i="7"/>
  <c r="T362" i="7"/>
  <c r="R362" i="7"/>
  <c r="P362" i="7"/>
  <c r="N362" i="7"/>
  <c r="U362" i="7" s="1"/>
  <c r="Z362" i="7" s="1"/>
  <c r="L362" i="7"/>
  <c r="J362" i="7"/>
  <c r="AC361" i="7"/>
  <c r="X361" i="7"/>
  <c r="T361" i="7"/>
  <c r="R361" i="7"/>
  <c r="P361" i="7"/>
  <c r="N361" i="7"/>
  <c r="L361" i="7"/>
  <c r="J361" i="7"/>
  <c r="U361" i="7" s="1"/>
  <c r="Z361" i="7" s="1"/>
  <c r="AC360" i="7"/>
  <c r="X360" i="7"/>
  <c r="T360" i="7"/>
  <c r="R360" i="7"/>
  <c r="P360" i="7"/>
  <c r="N360" i="7"/>
  <c r="U360" i="7" s="1"/>
  <c r="Z360" i="7" s="1"/>
  <c r="L360" i="7"/>
  <c r="J360" i="7"/>
  <c r="AC359" i="7"/>
  <c r="T359" i="7"/>
  <c r="R359" i="7"/>
  <c r="P359" i="7"/>
  <c r="N359" i="7"/>
  <c r="L359" i="7"/>
  <c r="J359" i="7"/>
  <c r="AC358" i="7"/>
  <c r="T358" i="7"/>
  <c r="R358" i="7"/>
  <c r="P358" i="7"/>
  <c r="N358" i="7"/>
  <c r="L358" i="7"/>
  <c r="J358" i="7"/>
  <c r="U358" i="7" s="1"/>
  <c r="Z358" i="7" s="1"/>
  <c r="AC357" i="7"/>
  <c r="X357" i="7"/>
  <c r="T357" i="7"/>
  <c r="R357" i="7"/>
  <c r="P357" i="7"/>
  <c r="N357" i="7"/>
  <c r="U357" i="7" s="1"/>
  <c r="Z357" i="7" s="1"/>
  <c r="L357" i="7"/>
  <c r="J357" i="7"/>
  <c r="AC356" i="7"/>
  <c r="Z356" i="7"/>
  <c r="X356" i="7"/>
  <c r="T356" i="7"/>
  <c r="R356" i="7"/>
  <c r="P356" i="7"/>
  <c r="N356" i="7"/>
  <c r="L356" i="7"/>
  <c r="J356" i="7"/>
  <c r="U356" i="7" s="1"/>
  <c r="AC355" i="7"/>
  <c r="X355" i="7"/>
  <c r="T355" i="7"/>
  <c r="R355" i="7"/>
  <c r="P355" i="7"/>
  <c r="N355" i="7"/>
  <c r="U355" i="7" s="1"/>
  <c r="Z355" i="7" s="1"/>
  <c r="L355" i="7"/>
  <c r="J355" i="7"/>
  <c r="AC354" i="7"/>
  <c r="X354" i="7"/>
  <c r="T354" i="7"/>
  <c r="R354" i="7"/>
  <c r="P354" i="7"/>
  <c r="N354" i="7"/>
  <c r="L354" i="7"/>
  <c r="J354" i="7"/>
  <c r="U354" i="7" s="1"/>
  <c r="Z354" i="7" s="1"/>
  <c r="AC353" i="7"/>
  <c r="X353" i="7"/>
  <c r="T353" i="7"/>
  <c r="R353" i="7"/>
  <c r="P353" i="7"/>
  <c r="N353" i="7"/>
  <c r="U353" i="7" s="1"/>
  <c r="Z353" i="7" s="1"/>
  <c r="L353" i="7"/>
  <c r="J353" i="7"/>
  <c r="AC352" i="7"/>
  <c r="Z352" i="7"/>
  <c r="X352" i="7"/>
  <c r="T352" i="7"/>
  <c r="R352" i="7"/>
  <c r="P352" i="7"/>
  <c r="N352" i="7"/>
  <c r="L352" i="7"/>
  <c r="J352" i="7"/>
  <c r="U352" i="7" s="1"/>
  <c r="AC351" i="7"/>
  <c r="X351" i="7"/>
  <c r="T351" i="7"/>
  <c r="R351" i="7"/>
  <c r="P351" i="7"/>
  <c r="N351" i="7"/>
  <c r="U351" i="7" s="1"/>
  <c r="Z351" i="7" s="1"/>
  <c r="L351" i="7"/>
  <c r="J351" i="7"/>
  <c r="AC350" i="7"/>
  <c r="X350" i="7"/>
  <c r="T350" i="7"/>
  <c r="R350" i="7"/>
  <c r="P350" i="7"/>
  <c r="N350" i="7"/>
  <c r="L350" i="7"/>
  <c r="J350" i="7"/>
  <c r="U350" i="7" s="1"/>
  <c r="Z350" i="7" s="1"/>
  <c r="AC349" i="7"/>
  <c r="T349" i="7"/>
  <c r="R349" i="7"/>
  <c r="P349" i="7"/>
  <c r="N349" i="7"/>
  <c r="L349" i="7"/>
  <c r="U349" i="7" s="1"/>
  <c r="Z349" i="7" s="1"/>
  <c r="J349" i="7"/>
  <c r="AC348" i="7"/>
  <c r="T348" i="7"/>
  <c r="R348" i="7"/>
  <c r="P348" i="7"/>
  <c r="N348" i="7"/>
  <c r="U348" i="7" s="1"/>
  <c r="Z348" i="7" s="1"/>
  <c r="L348" i="7"/>
  <c r="J348" i="7"/>
  <c r="AC347" i="7"/>
  <c r="T347" i="7"/>
  <c r="R347" i="7"/>
  <c r="P347" i="7"/>
  <c r="N347" i="7"/>
  <c r="L347" i="7"/>
  <c r="J347" i="7"/>
  <c r="AC346" i="7"/>
  <c r="X346" i="7"/>
  <c r="T346" i="7"/>
  <c r="R346" i="7"/>
  <c r="P346" i="7"/>
  <c r="N346" i="7"/>
  <c r="L346" i="7"/>
  <c r="J346" i="7"/>
  <c r="U346" i="7" s="1"/>
  <c r="AC345" i="7"/>
  <c r="T345" i="7"/>
  <c r="R345" i="7"/>
  <c r="P345" i="7"/>
  <c r="N345" i="7"/>
  <c r="L345" i="7"/>
  <c r="J345" i="7"/>
  <c r="U345" i="7" s="1"/>
  <c r="Z345" i="7" s="1"/>
  <c r="AC344" i="7"/>
  <c r="X344" i="7"/>
  <c r="T344" i="7"/>
  <c r="R344" i="7"/>
  <c r="P344" i="7"/>
  <c r="N344" i="7"/>
  <c r="U344" i="7" s="1"/>
  <c r="L344" i="7"/>
  <c r="J344" i="7"/>
  <c r="AC343" i="7"/>
  <c r="Z343" i="7"/>
  <c r="X343" i="7"/>
  <c r="T343" i="7"/>
  <c r="R343" i="7"/>
  <c r="P343" i="7"/>
  <c r="N343" i="7"/>
  <c r="L343" i="7"/>
  <c r="J343" i="7"/>
  <c r="U343" i="7" s="1"/>
  <c r="AC342" i="7"/>
  <c r="X342" i="7"/>
  <c r="T342" i="7"/>
  <c r="R342" i="7"/>
  <c r="P342" i="7"/>
  <c r="N342" i="7"/>
  <c r="U342" i="7" s="1"/>
  <c r="L342" i="7"/>
  <c r="J342" i="7"/>
  <c r="AC341" i="7"/>
  <c r="Z341" i="7"/>
  <c r="X341" i="7"/>
  <c r="T341" i="7"/>
  <c r="R341" i="7"/>
  <c r="P341" i="7"/>
  <c r="N341" i="7"/>
  <c r="L341" i="7"/>
  <c r="J341" i="7"/>
  <c r="U341" i="7" s="1"/>
  <c r="AC340" i="7"/>
  <c r="X340" i="7"/>
  <c r="T340" i="7"/>
  <c r="R340" i="7"/>
  <c r="P340" i="7"/>
  <c r="N340" i="7"/>
  <c r="U340" i="7" s="1"/>
  <c r="L340" i="7"/>
  <c r="J340" i="7"/>
  <c r="AC339" i="7"/>
  <c r="Z339" i="7"/>
  <c r="X339" i="7"/>
  <c r="T339" i="7"/>
  <c r="R339" i="7"/>
  <c r="P339" i="7"/>
  <c r="N339" i="7"/>
  <c r="L339" i="7"/>
  <c r="J339" i="7"/>
  <c r="U339" i="7" s="1"/>
  <c r="AC338" i="7"/>
  <c r="X338" i="7"/>
  <c r="T338" i="7"/>
  <c r="R338" i="7"/>
  <c r="P338" i="7"/>
  <c r="N338" i="7"/>
  <c r="U338" i="7" s="1"/>
  <c r="L338" i="7"/>
  <c r="J338" i="7"/>
  <c r="AC337" i="7"/>
  <c r="Z337" i="7"/>
  <c r="X337" i="7"/>
  <c r="T337" i="7"/>
  <c r="R337" i="7"/>
  <c r="P337" i="7"/>
  <c r="N337" i="7"/>
  <c r="L337" i="7"/>
  <c r="J337" i="7"/>
  <c r="U337" i="7" s="1"/>
  <c r="AC336" i="7"/>
  <c r="X336" i="7"/>
  <c r="T336" i="7"/>
  <c r="R336" i="7"/>
  <c r="P336" i="7"/>
  <c r="N336" i="7"/>
  <c r="U336" i="7" s="1"/>
  <c r="L336" i="7"/>
  <c r="J336" i="7"/>
  <c r="AC335" i="7"/>
  <c r="X335" i="7"/>
  <c r="T335" i="7"/>
  <c r="R335" i="7"/>
  <c r="P335" i="7"/>
  <c r="N335" i="7"/>
  <c r="L335" i="7"/>
  <c r="J335" i="7"/>
  <c r="U335" i="7" s="1"/>
  <c r="Z335" i="7" s="1"/>
  <c r="AC334" i="7"/>
  <c r="X334" i="7"/>
  <c r="T334" i="7"/>
  <c r="R334" i="7"/>
  <c r="P334" i="7"/>
  <c r="N334" i="7"/>
  <c r="U334" i="7" s="1"/>
  <c r="L334" i="7"/>
  <c r="J334" i="7"/>
  <c r="AC333" i="7"/>
  <c r="Z333" i="7"/>
  <c r="X333" i="7"/>
  <c r="T333" i="7"/>
  <c r="R333" i="7"/>
  <c r="P333" i="7"/>
  <c r="N333" i="7"/>
  <c r="L333" i="7"/>
  <c r="J333" i="7"/>
  <c r="U333" i="7" s="1"/>
  <c r="AC332" i="7"/>
  <c r="X332" i="7"/>
  <c r="T332" i="7"/>
  <c r="R332" i="7"/>
  <c r="P332" i="7"/>
  <c r="N332" i="7"/>
  <c r="U332" i="7" s="1"/>
  <c r="L332" i="7"/>
  <c r="J332" i="7"/>
  <c r="AC331" i="7"/>
  <c r="X331" i="7"/>
  <c r="T331" i="7"/>
  <c r="R331" i="7"/>
  <c r="P331" i="7"/>
  <c r="N331" i="7"/>
  <c r="L331" i="7"/>
  <c r="J331" i="7"/>
  <c r="U331" i="7" s="1"/>
  <c r="Z331" i="7" s="1"/>
  <c r="AC330" i="7"/>
  <c r="X330" i="7"/>
  <c r="T330" i="7"/>
  <c r="R330" i="7"/>
  <c r="P330" i="7"/>
  <c r="N330" i="7"/>
  <c r="U330" i="7" s="1"/>
  <c r="L330" i="7"/>
  <c r="J330" i="7"/>
  <c r="AC329" i="7"/>
  <c r="Z329" i="7"/>
  <c r="X329" i="7"/>
  <c r="T329" i="7"/>
  <c r="R329" i="7"/>
  <c r="P329" i="7"/>
  <c r="N329" i="7"/>
  <c r="L329" i="7"/>
  <c r="J329" i="7"/>
  <c r="U329" i="7" s="1"/>
  <c r="AC328" i="7"/>
  <c r="X328" i="7"/>
  <c r="T328" i="7"/>
  <c r="R328" i="7"/>
  <c r="P328" i="7"/>
  <c r="N328" i="7"/>
  <c r="U328" i="7" s="1"/>
  <c r="L328" i="7"/>
  <c r="J328" i="7"/>
  <c r="AC327" i="7"/>
  <c r="T327" i="7"/>
  <c r="R327" i="7"/>
  <c r="P327" i="7"/>
  <c r="N327" i="7"/>
  <c r="L327" i="7"/>
  <c r="J327" i="7"/>
  <c r="U327" i="7" s="1"/>
  <c r="Z327" i="7" s="1"/>
  <c r="AC326" i="7"/>
  <c r="T326" i="7"/>
  <c r="R326" i="7"/>
  <c r="P326" i="7"/>
  <c r="N326" i="7"/>
  <c r="L326" i="7"/>
  <c r="J326" i="7"/>
  <c r="U326" i="7" s="1"/>
  <c r="Z326" i="7" s="1"/>
  <c r="AC325" i="7"/>
  <c r="T325" i="7"/>
  <c r="R325" i="7"/>
  <c r="P325" i="7"/>
  <c r="N325" i="7"/>
  <c r="L325" i="7"/>
  <c r="U325" i="7" s="1"/>
  <c r="Z325" i="7" s="1"/>
  <c r="J325" i="7"/>
  <c r="AC324" i="7"/>
  <c r="T324" i="7"/>
  <c r="R324" i="7"/>
  <c r="P324" i="7"/>
  <c r="N324" i="7"/>
  <c r="U324" i="7" s="1"/>
  <c r="Z324" i="7" s="1"/>
  <c r="L324" i="7"/>
  <c r="J324" i="7"/>
  <c r="AC323" i="7"/>
  <c r="Z323" i="7"/>
  <c r="T323" i="7"/>
  <c r="R323" i="7"/>
  <c r="P323" i="7"/>
  <c r="N323" i="7"/>
  <c r="L323" i="7"/>
  <c r="J323" i="7"/>
  <c r="U323" i="7" s="1"/>
  <c r="AC322" i="7"/>
  <c r="T322" i="7"/>
  <c r="R322" i="7"/>
  <c r="P322" i="7"/>
  <c r="N322" i="7"/>
  <c r="L322" i="7"/>
  <c r="J322" i="7"/>
  <c r="U322" i="7" s="1"/>
  <c r="Z322" i="7" s="1"/>
  <c r="AC321" i="7"/>
  <c r="T321" i="7"/>
  <c r="R321" i="7"/>
  <c r="P321" i="7"/>
  <c r="N321" i="7"/>
  <c r="L321" i="7"/>
  <c r="U321" i="7" s="1"/>
  <c r="Z321" i="7" s="1"/>
  <c r="J321" i="7"/>
  <c r="AC320" i="7"/>
  <c r="Z320" i="7"/>
  <c r="J320" i="7"/>
  <c r="AC319" i="7"/>
  <c r="T319" i="7"/>
  <c r="R319" i="7"/>
  <c r="P319" i="7"/>
  <c r="N319" i="7"/>
  <c r="L319" i="7"/>
  <c r="U319" i="7" s="1"/>
  <c r="Z319" i="7" s="1"/>
  <c r="J319" i="7"/>
  <c r="AC318" i="7"/>
  <c r="T318" i="7"/>
  <c r="R318" i="7"/>
  <c r="P318" i="7"/>
  <c r="N318" i="7"/>
  <c r="U318" i="7" s="1"/>
  <c r="Z318" i="7" s="1"/>
  <c r="L318" i="7"/>
  <c r="J318" i="7"/>
  <c r="AC317" i="7"/>
  <c r="Z317" i="7"/>
  <c r="X317" i="7"/>
  <c r="T317" i="7"/>
  <c r="R317" i="7"/>
  <c r="P317" i="7"/>
  <c r="N317" i="7"/>
  <c r="L317" i="7"/>
  <c r="J317" i="7"/>
  <c r="U317" i="7" s="1"/>
  <c r="AC316" i="7"/>
  <c r="X316" i="7"/>
  <c r="T316" i="7"/>
  <c r="R316" i="7"/>
  <c r="P316" i="7"/>
  <c r="N316" i="7"/>
  <c r="U316" i="7" s="1"/>
  <c r="L316" i="7"/>
  <c r="J316" i="7"/>
  <c r="AC315" i="7"/>
  <c r="X315" i="7"/>
  <c r="T315" i="7"/>
  <c r="R315" i="7"/>
  <c r="P315" i="7"/>
  <c r="N315" i="7"/>
  <c r="L315" i="7"/>
  <c r="J315" i="7"/>
  <c r="U315" i="7" s="1"/>
  <c r="Z315" i="7" s="1"/>
  <c r="AC314" i="7"/>
  <c r="X314" i="7"/>
  <c r="T314" i="7"/>
  <c r="R314" i="7"/>
  <c r="P314" i="7"/>
  <c r="N314" i="7"/>
  <c r="U314" i="7" s="1"/>
  <c r="L314" i="7"/>
  <c r="J314" i="7"/>
  <c r="AC313" i="7"/>
  <c r="Z313" i="7"/>
  <c r="X313" i="7"/>
  <c r="T313" i="7"/>
  <c r="R313" i="7"/>
  <c r="P313" i="7"/>
  <c r="N313" i="7"/>
  <c r="L313" i="7"/>
  <c r="J313" i="7"/>
  <c r="U313" i="7" s="1"/>
  <c r="AC312" i="7"/>
  <c r="X312" i="7"/>
  <c r="T312" i="7"/>
  <c r="R312" i="7"/>
  <c r="P312" i="7"/>
  <c r="N312" i="7"/>
  <c r="U312" i="7" s="1"/>
  <c r="L312" i="7"/>
  <c r="J312" i="7"/>
  <c r="AC311" i="7"/>
  <c r="X311" i="7"/>
  <c r="T311" i="7"/>
  <c r="R311" i="7"/>
  <c r="P311" i="7"/>
  <c r="N311" i="7"/>
  <c r="L311" i="7"/>
  <c r="J311" i="7"/>
  <c r="U311" i="7" s="1"/>
  <c r="Z311" i="7" s="1"/>
  <c r="AC310" i="7"/>
  <c r="X310" i="7"/>
  <c r="T310" i="7"/>
  <c r="R310" i="7"/>
  <c r="P310" i="7"/>
  <c r="N310" i="7"/>
  <c r="U310" i="7" s="1"/>
  <c r="L310" i="7"/>
  <c r="J310" i="7"/>
  <c r="AC309" i="7"/>
  <c r="Z309" i="7"/>
  <c r="X309" i="7"/>
  <c r="T309" i="7"/>
  <c r="R309" i="7"/>
  <c r="P309" i="7"/>
  <c r="N309" i="7"/>
  <c r="L309" i="7"/>
  <c r="J309" i="7"/>
  <c r="U309" i="7" s="1"/>
  <c r="AC308" i="7"/>
  <c r="X308" i="7"/>
  <c r="T308" i="7"/>
  <c r="R308" i="7"/>
  <c r="P308" i="7"/>
  <c r="N308" i="7"/>
  <c r="U308" i="7" s="1"/>
  <c r="L308" i="7"/>
  <c r="J308" i="7"/>
  <c r="AC307" i="7"/>
  <c r="X307" i="7"/>
  <c r="T307" i="7"/>
  <c r="R307" i="7"/>
  <c r="P307" i="7"/>
  <c r="N307" i="7"/>
  <c r="L307" i="7"/>
  <c r="J307" i="7"/>
  <c r="U307" i="7" s="1"/>
  <c r="Z307" i="7" s="1"/>
  <c r="AC306" i="7"/>
  <c r="X306" i="7"/>
  <c r="T306" i="7"/>
  <c r="R306" i="7"/>
  <c r="P306" i="7"/>
  <c r="N306" i="7"/>
  <c r="U306" i="7" s="1"/>
  <c r="L306" i="7"/>
  <c r="J306" i="7"/>
  <c r="AC305" i="7"/>
  <c r="Z305" i="7"/>
  <c r="X305" i="7"/>
  <c r="T305" i="7"/>
  <c r="R305" i="7"/>
  <c r="P305" i="7"/>
  <c r="N305" i="7"/>
  <c r="L305" i="7"/>
  <c r="J305" i="7"/>
  <c r="U305" i="7" s="1"/>
  <c r="AC304" i="7"/>
  <c r="X304" i="7"/>
  <c r="T304" i="7"/>
  <c r="R304" i="7"/>
  <c r="P304" i="7"/>
  <c r="N304" i="7"/>
  <c r="U304" i="7" s="1"/>
  <c r="L304" i="7"/>
  <c r="J304" i="7"/>
  <c r="AC303" i="7"/>
  <c r="X303" i="7"/>
  <c r="T303" i="7"/>
  <c r="R303" i="7"/>
  <c r="P303" i="7"/>
  <c r="N303" i="7"/>
  <c r="L303" i="7"/>
  <c r="J303" i="7"/>
  <c r="U303" i="7" s="1"/>
  <c r="Z303" i="7" s="1"/>
  <c r="AC302" i="7"/>
  <c r="X302" i="7"/>
  <c r="T302" i="7"/>
  <c r="R302" i="7"/>
  <c r="P302" i="7"/>
  <c r="N302" i="7"/>
  <c r="U302" i="7" s="1"/>
  <c r="L302" i="7"/>
  <c r="J302" i="7"/>
  <c r="AC301" i="7"/>
  <c r="Z301" i="7"/>
  <c r="X301" i="7"/>
  <c r="T301" i="7"/>
  <c r="R301" i="7"/>
  <c r="P301" i="7"/>
  <c r="N301" i="7"/>
  <c r="L301" i="7"/>
  <c r="J301" i="7"/>
  <c r="U301" i="7" s="1"/>
  <c r="AC300" i="7"/>
  <c r="X300" i="7"/>
  <c r="T300" i="7"/>
  <c r="R300" i="7"/>
  <c r="P300" i="7"/>
  <c r="N300" i="7"/>
  <c r="U300" i="7" s="1"/>
  <c r="L300" i="7"/>
  <c r="J300" i="7"/>
  <c r="AC299" i="7"/>
  <c r="T299" i="7"/>
  <c r="R299" i="7"/>
  <c r="P299" i="7"/>
  <c r="N299" i="7"/>
  <c r="L299" i="7"/>
  <c r="J299" i="7"/>
  <c r="U299" i="7" s="1"/>
  <c r="Z299" i="7" s="1"/>
  <c r="AC298" i="7"/>
  <c r="T298" i="7"/>
  <c r="R298" i="7"/>
  <c r="P298" i="7"/>
  <c r="N298" i="7"/>
  <c r="L298" i="7"/>
  <c r="J298" i="7"/>
  <c r="U298" i="7" s="1"/>
  <c r="Z298" i="7" s="1"/>
  <c r="AC297" i="7"/>
  <c r="T297" i="7"/>
  <c r="R297" i="7"/>
  <c r="P297" i="7"/>
  <c r="N297" i="7"/>
  <c r="L297" i="7"/>
  <c r="U297" i="7" s="1"/>
  <c r="Z297" i="7" s="1"/>
  <c r="J297" i="7"/>
  <c r="AC296" i="7"/>
  <c r="U296" i="7"/>
  <c r="Z296" i="7" s="1"/>
  <c r="T296" i="7"/>
  <c r="R296" i="7"/>
  <c r="P296" i="7"/>
  <c r="N296" i="7"/>
  <c r="L296" i="7"/>
  <c r="J296" i="7"/>
  <c r="AC295" i="7"/>
  <c r="T295" i="7"/>
  <c r="R295" i="7"/>
  <c r="P295" i="7"/>
  <c r="N295" i="7"/>
  <c r="L295" i="7"/>
  <c r="J295" i="7"/>
  <c r="AC294" i="7"/>
  <c r="T294" i="7"/>
  <c r="R294" i="7"/>
  <c r="P294" i="7"/>
  <c r="N294" i="7"/>
  <c r="L294" i="7"/>
  <c r="J294" i="7"/>
  <c r="U294" i="7" s="1"/>
  <c r="Z294" i="7" s="1"/>
  <c r="AC293" i="7"/>
  <c r="T293" i="7"/>
  <c r="R293" i="7"/>
  <c r="P293" i="7"/>
  <c r="N293" i="7"/>
  <c r="L293" i="7"/>
  <c r="U293" i="7" s="1"/>
  <c r="Z293" i="7" s="1"/>
  <c r="J293" i="7"/>
  <c r="AC292" i="7"/>
  <c r="X292" i="7"/>
  <c r="T292" i="7"/>
  <c r="R292" i="7"/>
  <c r="P292" i="7"/>
  <c r="N292" i="7"/>
  <c r="L292" i="7"/>
  <c r="J292" i="7"/>
  <c r="U292" i="7" s="1"/>
  <c r="AC291" i="7"/>
  <c r="X291" i="7"/>
  <c r="T291" i="7"/>
  <c r="R291" i="7"/>
  <c r="P291" i="7"/>
  <c r="N291" i="7"/>
  <c r="L291" i="7"/>
  <c r="J291" i="7"/>
  <c r="U291" i="7" s="1"/>
  <c r="Z291" i="7" s="1"/>
  <c r="AC290" i="7"/>
  <c r="X290" i="7"/>
  <c r="T290" i="7"/>
  <c r="R290" i="7"/>
  <c r="P290" i="7"/>
  <c r="N290" i="7"/>
  <c r="L290" i="7"/>
  <c r="J290" i="7"/>
  <c r="U290" i="7" s="1"/>
  <c r="AC289" i="7"/>
  <c r="X289" i="7"/>
  <c r="T289" i="7"/>
  <c r="R289" i="7"/>
  <c r="P289" i="7"/>
  <c r="N289" i="7"/>
  <c r="L289" i="7"/>
  <c r="J289" i="7"/>
  <c r="U289" i="7" s="1"/>
  <c r="Z289" i="7" s="1"/>
  <c r="AC288" i="7"/>
  <c r="X288" i="7"/>
  <c r="T288" i="7"/>
  <c r="R288" i="7"/>
  <c r="P288" i="7"/>
  <c r="N288" i="7"/>
  <c r="L288" i="7"/>
  <c r="J288" i="7"/>
  <c r="U288" i="7" s="1"/>
  <c r="AC287" i="7"/>
  <c r="X287" i="7"/>
  <c r="T287" i="7"/>
  <c r="R287" i="7"/>
  <c r="P287" i="7"/>
  <c r="N287" i="7"/>
  <c r="L287" i="7"/>
  <c r="J287" i="7"/>
  <c r="U287" i="7" s="1"/>
  <c r="Z287" i="7" s="1"/>
  <c r="AC286" i="7"/>
  <c r="X286" i="7"/>
  <c r="T286" i="7"/>
  <c r="R286" i="7"/>
  <c r="P286" i="7"/>
  <c r="N286" i="7"/>
  <c r="L286" i="7"/>
  <c r="J286" i="7"/>
  <c r="AC285" i="7"/>
  <c r="T285" i="7"/>
  <c r="R285" i="7"/>
  <c r="P285" i="7"/>
  <c r="N285" i="7"/>
  <c r="L285" i="7"/>
  <c r="J285" i="7"/>
  <c r="U285" i="7" s="1"/>
  <c r="Z285" i="7" s="1"/>
  <c r="AC284" i="7"/>
  <c r="X284" i="7"/>
  <c r="T284" i="7"/>
  <c r="R284" i="7"/>
  <c r="P284" i="7"/>
  <c r="N284" i="7"/>
  <c r="U284" i="7" s="1"/>
  <c r="L284" i="7"/>
  <c r="J284" i="7"/>
  <c r="AC283" i="7"/>
  <c r="X283" i="7"/>
  <c r="T283" i="7"/>
  <c r="R283" i="7"/>
  <c r="P283" i="7"/>
  <c r="N283" i="7"/>
  <c r="L283" i="7"/>
  <c r="J283" i="7"/>
  <c r="U283" i="7" s="1"/>
  <c r="Z283" i="7" s="1"/>
  <c r="AC282" i="7"/>
  <c r="X282" i="7"/>
  <c r="T282" i="7"/>
  <c r="R282" i="7"/>
  <c r="P282" i="7"/>
  <c r="N282" i="7"/>
  <c r="U282" i="7" s="1"/>
  <c r="L282" i="7"/>
  <c r="J282" i="7"/>
  <c r="AC281" i="7"/>
  <c r="T281" i="7"/>
  <c r="R281" i="7"/>
  <c r="P281" i="7"/>
  <c r="N281" i="7"/>
  <c r="L281" i="7"/>
  <c r="J281" i="7"/>
  <c r="AC280" i="7"/>
  <c r="X280" i="7"/>
  <c r="T280" i="7"/>
  <c r="R280" i="7"/>
  <c r="P280" i="7"/>
  <c r="N280" i="7"/>
  <c r="L280" i="7"/>
  <c r="U280" i="7" s="1"/>
  <c r="Z280" i="7" s="1"/>
  <c r="J280" i="7"/>
  <c r="AC279" i="7"/>
  <c r="X279" i="7"/>
  <c r="T279" i="7"/>
  <c r="R279" i="7"/>
  <c r="P279" i="7"/>
  <c r="N279" i="7"/>
  <c r="L279" i="7"/>
  <c r="J279" i="7"/>
  <c r="AC278" i="7"/>
  <c r="X278" i="7"/>
  <c r="T278" i="7"/>
  <c r="R278" i="7"/>
  <c r="P278" i="7"/>
  <c r="N278" i="7"/>
  <c r="L278" i="7"/>
  <c r="U278" i="7" s="1"/>
  <c r="Z278" i="7" s="1"/>
  <c r="J278" i="7"/>
  <c r="AC277" i="7"/>
  <c r="T277" i="7"/>
  <c r="R277" i="7"/>
  <c r="P277" i="7"/>
  <c r="N277" i="7"/>
  <c r="U277" i="7" s="1"/>
  <c r="Z277" i="7" s="1"/>
  <c r="L277" i="7"/>
  <c r="J277" i="7"/>
  <c r="AC276" i="7"/>
  <c r="T276" i="7"/>
  <c r="R276" i="7"/>
  <c r="P276" i="7"/>
  <c r="N276" i="7"/>
  <c r="L276" i="7"/>
  <c r="J276" i="7"/>
  <c r="AC275" i="7"/>
  <c r="T275" i="7"/>
  <c r="R275" i="7"/>
  <c r="P275" i="7"/>
  <c r="N275" i="7"/>
  <c r="L275" i="7"/>
  <c r="J275" i="7"/>
  <c r="U275" i="7" s="1"/>
  <c r="Z275" i="7" s="1"/>
  <c r="AC274" i="7"/>
  <c r="X274" i="7"/>
  <c r="T274" i="7"/>
  <c r="R274" i="7"/>
  <c r="P274" i="7"/>
  <c r="N274" i="7"/>
  <c r="U274" i="7" s="1"/>
  <c r="L274" i="7"/>
  <c r="J274" i="7"/>
  <c r="AC273" i="7"/>
  <c r="Z273" i="7"/>
  <c r="X273" i="7"/>
  <c r="T273" i="7"/>
  <c r="R273" i="7"/>
  <c r="P273" i="7"/>
  <c r="N273" i="7"/>
  <c r="L273" i="7"/>
  <c r="J273" i="7"/>
  <c r="U273" i="7" s="1"/>
  <c r="AC272" i="7"/>
  <c r="X272" i="7"/>
  <c r="T272" i="7"/>
  <c r="R272" i="7"/>
  <c r="P272" i="7"/>
  <c r="N272" i="7"/>
  <c r="U272" i="7" s="1"/>
  <c r="L272" i="7"/>
  <c r="J272" i="7"/>
  <c r="AC271" i="7"/>
  <c r="X271" i="7"/>
  <c r="T271" i="7"/>
  <c r="R271" i="7"/>
  <c r="P271" i="7"/>
  <c r="N271" i="7"/>
  <c r="L271" i="7"/>
  <c r="J271" i="7"/>
  <c r="U271" i="7" s="1"/>
  <c r="Z271" i="7" s="1"/>
  <c r="AC270" i="7"/>
  <c r="X270" i="7"/>
  <c r="T270" i="7"/>
  <c r="R270" i="7"/>
  <c r="P270" i="7"/>
  <c r="N270" i="7"/>
  <c r="U270" i="7" s="1"/>
  <c r="L270" i="7"/>
  <c r="J270" i="7"/>
  <c r="AC269" i="7"/>
  <c r="Z269" i="7"/>
  <c r="X269" i="7"/>
  <c r="T269" i="7"/>
  <c r="R269" i="7"/>
  <c r="P269" i="7"/>
  <c r="N269" i="7"/>
  <c r="L269" i="7"/>
  <c r="J269" i="7"/>
  <c r="U269" i="7" s="1"/>
  <c r="AC268" i="7"/>
  <c r="X268" i="7"/>
  <c r="T268" i="7"/>
  <c r="R268" i="7"/>
  <c r="P268" i="7"/>
  <c r="N268" i="7"/>
  <c r="U268" i="7" s="1"/>
  <c r="L268" i="7"/>
  <c r="J268" i="7"/>
  <c r="AC267" i="7"/>
  <c r="X267" i="7"/>
  <c r="T267" i="7"/>
  <c r="R267" i="7"/>
  <c r="P267" i="7"/>
  <c r="N267" i="7"/>
  <c r="L267" i="7"/>
  <c r="J267" i="7"/>
  <c r="U267" i="7" s="1"/>
  <c r="Z267" i="7" s="1"/>
  <c r="AC266" i="7"/>
  <c r="X266" i="7"/>
  <c r="T266" i="7"/>
  <c r="R266" i="7"/>
  <c r="P266" i="7"/>
  <c r="N266" i="7"/>
  <c r="U266" i="7" s="1"/>
  <c r="L266" i="7"/>
  <c r="J266" i="7"/>
  <c r="AC265" i="7"/>
  <c r="Z265" i="7"/>
  <c r="X265" i="7"/>
  <c r="T265" i="7"/>
  <c r="R265" i="7"/>
  <c r="P265" i="7"/>
  <c r="N265" i="7"/>
  <c r="L265" i="7"/>
  <c r="J265" i="7"/>
  <c r="U265" i="7" s="1"/>
  <c r="AC264" i="7"/>
  <c r="X264" i="7"/>
  <c r="T264" i="7"/>
  <c r="R264" i="7"/>
  <c r="P264" i="7"/>
  <c r="N264" i="7"/>
  <c r="U264" i="7" s="1"/>
  <c r="L264" i="7"/>
  <c r="J264" i="7"/>
  <c r="AC263" i="7"/>
  <c r="X263" i="7"/>
  <c r="T263" i="7"/>
  <c r="R263" i="7"/>
  <c r="P263" i="7"/>
  <c r="N263" i="7"/>
  <c r="L263" i="7"/>
  <c r="J263" i="7"/>
  <c r="U263" i="7" s="1"/>
  <c r="Z263" i="7" s="1"/>
  <c r="AC262" i="7"/>
  <c r="X262" i="7"/>
  <c r="T262" i="7"/>
  <c r="R262" i="7"/>
  <c r="P262" i="7"/>
  <c r="N262" i="7"/>
  <c r="U262" i="7" s="1"/>
  <c r="L262" i="7"/>
  <c r="J262" i="7"/>
  <c r="AC261" i="7"/>
  <c r="Z261" i="7"/>
  <c r="X261" i="7"/>
  <c r="T261" i="7"/>
  <c r="R261" i="7"/>
  <c r="P261" i="7"/>
  <c r="N261" i="7"/>
  <c r="L261" i="7"/>
  <c r="J261" i="7"/>
  <c r="U261" i="7" s="1"/>
  <c r="AC260" i="7"/>
  <c r="X260" i="7"/>
  <c r="T260" i="7"/>
  <c r="R260" i="7"/>
  <c r="P260" i="7"/>
  <c r="N260" i="7"/>
  <c r="U260" i="7" s="1"/>
  <c r="L260" i="7"/>
  <c r="J260" i="7"/>
  <c r="AC259" i="7"/>
  <c r="X259" i="7"/>
  <c r="T259" i="7"/>
  <c r="R259" i="7"/>
  <c r="P259" i="7"/>
  <c r="N259" i="7"/>
  <c r="L259" i="7"/>
  <c r="J259" i="7"/>
  <c r="U259" i="7" s="1"/>
  <c r="Z259" i="7" s="1"/>
  <c r="AC258" i="7"/>
  <c r="X258" i="7"/>
  <c r="T258" i="7"/>
  <c r="R258" i="7"/>
  <c r="P258" i="7"/>
  <c r="N258" i="7"/>
  <c r="U258" i="7" s="1"/>
  <c r="L258" i="7"/>
  <c r="J258" i="7"/>
  <c r="AC257" i="7"/>
  <c r="Z257" i="7"/>
  <c r="X257" i="7"/>
  <c r="T257" i="7"/>
  <c r="R257" i="7"/>
  <c r="P257" i="7"/>
  <c r="N257" i="7"/>
  <c r="L257" i="7"/>
  <c r="J257" i="7"/>
  <c r="U257" i="7" s="1"/>
  <c r="AC256" i="7"/>
  <c r="X256" i="7"/>
  <c r="T256" i="7"/>
  <c r="R256" i="7"/>
  <c r="P256" i="7"/>
  <c r="N256" i="7"/>
  <c r="U256" i="7" s="1"/>
  <c r="L256" i="7"/>
  <c r="J256" i="7"/>
  <c r="AC255" i="7"/>
  <c r="X255" i="7"/>
  <c r="T255" i="7"/>
  <c r="R255" i="7"/>
  <c r="P255" i="7"/>
  <c r="N255" i="7"/>
  <c r="L255" i="7"/>
  <c r="J255" i="7"/>
  <c r="U255" i="7" s="1"/>
  <c r="Z255" i="7" s="1"/>
  <c r="AC254" i="7"/>
  <c r="X254" i="7"/>
  <c r="T254" i="7"/>
  <c r="R254" i="7"/>
  <c r="P254" i="7"/>
  <c r="N254" i="7"/>
  <c r="U254" i="7" s="1"/>
  <c r="L254" i="7"/>
  <c r="J254" i="7"/>
  <c r="AC253" i="7"/>
  <c r="Z253" i="7"/>
  <c r="X253" i="7"/>
  <c r="T253" i="7"/>
  <c r="R253" i="7"/>
  <c r="P253" i="7"/>
  <c r="N253" i="7"/>
  <c r="L253" i="7"/>
  <c r="J253" i="7"/>
  <c r="U253" i="7" s="1"/>
  <c r="AC252" i="7"/>
  <c r="X252" i="7"/>
  <c r="T252" i="7"/>
  <c r="R252" i="7"/>
  <c r="P252" i="7"/>
  <c r="N252" i="7"/>
  <c r="U252" i="7" s="1"/>
  <c r="L252" i="7"/>
  <c r="J252" i="7"/>
  <c r="AC251" i="7"/>
  <c r="X251" i="7"/>
  <c r="T251" i="7"/>
  <c r="R251" i="7"/>
  <c r="P251" i="7"/>
  <c r="N251" i="7"/>
  <c r="L251" i="7"/>
  <c r="J251" i="7"/>
  <c r="U251" i="7" s="1"/>
  <c r="Z251" i="7" s="1"/>
  <c r="AC250" i="7"/>
  <c r="X250" i="7"/>
  <c r="T250" i="7"/>
  <c r="R250" i="7"/>
  <c r="P250" i="7"/>
  <c r="N250" i="7"/>
  <c r="U250" i="7" s="1"/>
  <c r="L250" i="7"/>
  <c r="J250" i="7"/>
  <c r="AC249" i="7"/>
  <c r="X249" i="7"/>
  <c r="T249" i="7"/>
  <c r="R249" i="7"/>
  <c r="P249" i="7"/>
  <c r="N249" i="7"/>
  <c r="L249" i="7"/>
  <c r="J249" i="7"/>
  <c r="AC248" i="7"/>
  <c r="X248" i="7"/>
  <c r="T248" i="7"/>
  <c r="R248" i="7"/>
  <c r="P248" i="7"/>
  <c r="N248" i="7"/>
  <c r="L248" i="7"/>
  <c r="U248" i="7" s="1"/>
  <c r="J248" i="7"/>
  <c r="AC247" i="7"/>
  <c r="X247" i="7"/>
  <c r="T247" i="7"/>
  <c r="R247" i="7"/>
  <c r="P247" i="7"/>
  <c r="N247" i="7"/>
  <c r="L247" i="7"/>
  <c r="J247" i="7"/>
  <c r="AC246" i="7"/>
  <c r="X246" i="7"/>
  <c r="T246" i="7"/>
  <c r="R246" i="7"/>
  <c r="P246" i="7"/>
  <c r="N246" i="7"/>
  <c r="U246" i="7" s="1"/>
  <c r="L246" i="7"/>
  <c r="J246" i="7"/>
  <c r="AC245" i="7"/>
  <c r="X245" i="7"/>
  <c r="T245" i="7"/>
  <c r="R245" i="7"/>
  <c r="P245" i="7"/>
  <c r="N245" i="7"/>
  <c r="L245" i="7"/>
  <c r="J245" i="7"/>
  <c r="AC244" i="7"/>
  <c r="X244" i="7"/>
  <c r="T244" i="7"/>
  <c r="R244" i="7"/>
  <c r="P244" i="7"/>
  <c r="N244" i="7"/>
  <c r="L244" i="7"/>
  <c r="U244" i="7" s="1"/>
  <c r="J244" i="7"/>
  <c r="AC243" i="7"/>
  <c r="X243" i="7"/>
  <c r="T243" i="7"/>
  <c r="R243" i="7"/>
  <c r="P243" i="7"/>
  <c r="N243" i="7"/>
  <c r="L243" i="7"/>
  <c r="J243" i="7"/>
  <c r="AC242" i="7"/>
  <c r="X242" i="7"/>
  <c r="T242" i="7"/>
  <c r="R242" i="7"/>
  <c r="P242" i="7"/>
  <c r="N242" i="7"/>
  <c r="U242" i="7" s="1"/>
  <c r="L242" i="7"/>
  <c r="J242" i="7"/>
  <c r="AC241" i="7"/>
  <c r="X241" i="7"/>
  <c r="T241" i="7"/>
  <c r="R241" i="7"/>
  <c r="P241" i="7"/>
  <c r="N241" i="7"/>
  <c r="L241" i="7"/>
  <c r="J241" i="7"/>
  <c r="AC240" i="7"/>
  <c r="X240" i="7"/>
  <c r="T240" i="7"/>
  <c r="R240" i="7"/>
  <c r="P240" i="7"/>
  <c r="N240" i="7"/>
  <c r="L240" i="7"/>
  <c r="U240" i="7" s="1"/>
  <c r="J240" i="7"/>
  <c r="AC239" i="7"/>
  <c r="X239" i="7"/>
  <c r="T239" i="7"/>
  <c r="R239" i="7"/>
  <c r="P239" i="7"/>
  <c r="N239" i="7"/>
  <c r="L239" i="7"/>
  <c r="J239" i="7"/>
  <c r="AC238" i="7"/>
  <c r="X238" i="7"/>
  <c r="T238" i="7"/>
  <c r="R238" i="7"/>
  <c r="P238" i="7"/>
  <c r="N238" i="7"/>
  <c r="U238" i="7" s="1"/>
  <c r="L238" i="7"/>
  <c r="J238" i="7"/>
  <c r="AC237" i="7"/>
  <c r="X237" i="7"/>
  <c r="T237" i="7"/>
  <c r="R237" i="7"/>
  <c r="P237" i="7"/>
  <c r="N237" i="7"/>
  <c r="L237" i="7"/>
  <c r="J237" i="7"/>
  <c r="AC236" i="7"/>
  <c r="X236" i="7"/>
  <c r="T236" i="7"/>
  <c r="R236" i="7"/>
  <c r="P236" i="7"/>
  <c r="N236" i="7"/>
  <c r="L236" i="7"/>
  <c r="J236" i="7"/>
  <c r="U236" i="7" s="1"/>
  <c r="Z236" i="7" s="1"/>
  <c r="AC235" i="7"/>
  <c r="X235" i="7"/>
  <c r="T235" i="7"/>
  <c r="R235" i="7"/>
  <c r="P235" i="7"/>
  <c r="N235" i="7"/>
  <c r="U235" i="7" s="1"/>
  <c r="L235" i="7"/>
  <c r="J235" i="7"/>
  <c r="AC234" i="7"/>
  <c r="X234" i="7"/>
  <c r="T234" i="7"/>
  <c r="R234" i="7"/>
  <c r="P234" i="7"/>
  <c r="N234" i="7"/>
  <c r="L234" i="7"/>
  <c r="J234" i="7"/>
  <c r="U234" i="7" s="1"/>
  <c r="Z234" i="7" s="1"/>
  <c r="AC233" i="7"/>
  <c r="X233" i="7"/>
  <c r="T233" i="7"/>
  <c r="R233" i="7"/>
  <c r="P233" i="7"/>
  <c r="N233" i="7"/>
  <c r="U233" i="7" s="1"/>
  <c r="L233" i="7"/>
  <c r="J233" i="7"/>
  <c r="AC232" i="7"/>
  <c r="X232" i="7"/>
  <c r="T232" i="7"/>
  <c r="R232" i="7"/>
  <c r="P232" i="7"/>
  <c r="N232" i="7"/>
  <c r="L232" i="7"/>
  <c r="J232" i="7"/>
  <c r="U232" i="7" s="1"/>
  <c r="Z232" i="7" s="1"/>
  <c r="AC231" i="7"/>
  <c r="X231" i="7"/>
  <c r="T231" i="7"/>
  <c r="R231" i="7"/>
  <c r="P231" i="7"/>
  <c r="N231" i="7"/>
  <c r="U231" i="7" s="1"/>
  <c r="L231" i="7"/>
  <c r="J231" i="7"/>
  <c r="AC230" i="7"/>
  <c r="X230" i="7"/>
  <c r="T230" i="7"/>
  <c r="R230" i="7"/>
  <c r="P230" i="7"/>
  <c r="N230" i="7"/>
  <c r="L230" i="7"/>
  <c r="J230" i="7"/>
  <c r="U230" i="7" s="1"/>
  <c r="Z230" i="7" s="1"/>
  <c r="AC229" i="7"/>
  <c r="X229" i="7"/>
  <c r="T229" i="7"/>
  <c r="R229" i="7"/>
  <c r="P229" i="7"/>
  <c r="N229" i="7"/>
  <c r="U229" i="7" s="1"/>
  <c r="L229" i="7"/>
  <c r="J229" i="7"/>
  <c r="AC228" i="7"/>
  <c r="X228" i="7"/>
  <c r="T228" i="7"/>
  <c r="R228" i="7"/>
  <c r="P228" i="7"/>
  <c r="N228" i="7"/>
  <c r="L228" i="7"/>
  <c r="J228" i="7"/>
  <c r="U228" i="7" s="1"/>
  <c r="Z228" i="7" s="1"/>
  <c r="AC227" i="7"/>
  <c r="X227" i="7"/>
  <c r="T227" i="7"/>
  <c r="R227" i="7"/>
  <c r="P227" i="7"/>
  <c r="N227" i="7"/>
  <c r="U227" i="7" s="1"/>
  <c r="L227" i="7"/>
  <c r="J227" i="7"/>
  <c r="AC226" i="7"/>
  <c r="X226" i="7"/>
  <c r="T226" i="7"/>
  <c r="R226" i="7"/>
  <c r="P226" i="7"/>
  <c r="N226" i="7"/>
  <c r="L226" i="7"/>
  <c r="J226" i="7"/>
  <c r="U226" i="7" s="1"/>
  <c r="Z226" i="7" s="1"/>
  <c r="AC225" i="7"/>
  <c r="X225" i="7"/>
  <c r="T225" i="7"/>
  <c r="R225" i="7"/>
  <c r="P225" i="7"/>
  <c r="N225" i="7"/>
  <c r="U225" i="7" s="1"/>
  <c r="L225" i="7"/>
  <c r="J225" i="7"/>
  <c r="AC224" i="7"/>
  <c r="X224" i="7"/>
  <c r="T224" i="7"/>
  <c r="R224" i="7"/>
  <c r="P224" i="7"/>
  <c r="N224" i="7"/>
  <c r="L224" i="7"/>
  <c r="J224" i="7"/>
  <c r="U224" i="7" s="1"/>
  <c r="Z224" i="7" s="1"/>
  <c r="AC223" i="7"/>
  <c r="X223" i="7"/>
  <c r="T223" i="7"/>
  <c r="R223" i="7"/>
  <c r="P223" i="7"/>
  <c r="N223" i="7"/>
  <c r="U223" i="7" s="1"/>
  <c r="L223" i="7"/>
  <c r="J223" i="7"/>
  <c r="AC222" i="7"/>
  <c r="X222" i="7"/>
  <c r="T222" i="7"/>
  <c r="R222" i="7"/>
  <c r="P222" i="7"/>
  <c r="N222" i="7"/>
  <c r="L222" i="7"/>
  <c r="J222" i="7"/>
  <c r="U222" i="7" s="1"/>
  <c r="Z222" i="7" s="1"/>
  <c r="AC221" i="7"/>
  <c r="T221" i="7"/>
  <c r="R221" i="7"/>
  <c r="P221" i="7"/>
  <c r="N221" i="7"/>
  <c r="U221" i="7" s="1"/>
  <c r="Z221" i="7" s="1"/>
  <c r="L221" i="7"/>
  <c r="J221" i="7"/>
  <c r="AC220" i="7"/>
  <c r="X220" i="7"/>
  <c r="T220" i="7"/>
  <c r="R220" i="7"/>
  <c r="P220" i="7"/>
  <c r="N220" i="7"/>
  <c r="L220" i="7"/>
  <c r="J220" i="7"/>
  <c r="U220" i="7" s="1"/>
  <c r="Z220" i="7" s="1"/>
  <c r="AC219" i="7"/>
  <c r="T219" i="7"/>
  <c r="R219" i="7"/>
  <c r="P219" i="7"/>
  <c r="N219" i="7"/>
  <c r="L219" i="7"/>
  <c r="J219" i="7"/>
  <c r="U219" i="7" s="1"/>
  <c r="Z219" i="7" s="1"/>
  <c r="AC218" i="7"/>
  <c r="T218" i="7"/>
  <c r="R218" i="7"/>
  <c r="P218" i="7"/>
  <c r="N218" i="7"/>
  <c r="U218" i="7" s="1"/>
  <c r="Z218" i="7" s="1"/>
  <c r="L218" i="7"/>
  <c r="J218" i="7"/>
  <c r="AC217" i="7"/>
  <c r="X217" i="7"/>
  <c r="T217" i="7"/>
  <c r="R217" i="7"/>
  <c r="P217" i="7"/>
  <c r="N217" i="7"/>
  <c r="L217" i="7"/>
  <c r="J217" i="7"/>
  <c r="U217" i="7" s="1"/>
  <c r="Z217" i="7" s="1"/>
  <c r="AC216" i="7"/>
  <c r="X216" i="7"/>
  <c r="T216" i="7"/>
  <c r="R216" i="7"/>
  <c r="P216" i="7"/>
  <c r="N216" i="7"/>
  <c r="U216" i="7" s="1"/>
  <c r="L216" i="7"/>
  <c r="J216" i="7"/>
  <c r="AC215" i="7"/>
  <c r="X215" i="7"/>
  <c r="T215" i="7"/>
  <c r="R215" i="7"/>
  <c r="P215" i="7"/>
  <c r="N215" i="7"/>
  <c r="L215" i="7"/>
  <c r="J215" i="7"/>
  <c r="U215" i="7" s="1"/>
  <c r="Z215" i="7" s="1"/>
  <c r="AC214" i="7"/>
  <c r="X214" i="7"/>
  <c r="T214" i="7"/>
  <c r="R214" i="7"/>
  <c r="P214" i="7"/>
  <c r="N214" i="7"/>
  <c r="U214" i="7" s="1"/>
  <c r="L214" i="7"/>
  <c r="J214" i="7"/>
  <c r="AC213" i="7"/>
  <c r="X213" i="7"/>
  <c r="T213" i="7"/>
  <c r="R213" i="7"/>
  <c r="P213" i="7"/>
  <c r="N213" i="7"/>
  <c r="L213" i="7"/>
  <c r="J213" i="7"/>
  <c r="U213" i="7" s="1"/>
  <c r="Z213" i="7" s="1"/>
  <c r="AC212" i="7"/>
  <c r="X212" i="7"/>
  <c r="T212" i="7"/>
  <c r="R212" i="7"/>
  <c r="P212" i="7"/>
  <c r="N212" i="7"/>
  <c r="U212" i="7" s="1"/>
  <c r="L212" i="7"/>
  <c r="J212" i="7"/>
  <c r="AC211" i="7"/>
  <c r="X211" i="7"/>
  <c r="T211" i="7"/>
  <c r="R211" i="7"/>
  <c r="P211" i="7"/>
  <c r="N211" i="7"/>
  <c r="L211" i="7"/>
  <c r="J211" i="7"/>
  <c r="U211" i="7" s="1"/>
  <c r="Z211" i="7" s="1"/>
  <c r="AC210" i="7"/>
  <c r="X210" i="7"/>
  <c r="T210" i="7"/>
  <c r="R210" i="7"/>
  <c r="P210" i="7"/>
  <c r="N210" i="7"/>
  <c r="U210" i="7" s="1"/>
  <c r="L210" i="7"/>
  <c r="J210" i="7"/>
  <c r="AC209" i="7"/>
  <c r="X209" i="7"/>
  <c r="T209" i="7"/>
  <c r="R209" i="7"/>
  <c r="P209" i="7"/>
  <c r="N209" i="7"/>
  <c r="L209" i="7"/>
  <c r="J209" i="7"/>
  <c r="U209" i="7" s="1"/>
  <c r="Z209" i="7" s="1"/>
  <c r="AC208" i="7"/>
  <c r="X208" i="7"/>
  <c r="T208" i="7"/>
  <c r="R208" i="7"/>
  <c r="P208" i="7"/>
  <c r="N208" i="7"/>
  <c r="U208" i="7" s="1"/>
  <c r="L208" i="7"/>
  <c r="J208" i="7"/>
  <c r="AC207" i="7"/>
  <c r="X207" i="7"/>
  <c r="T207" i="7"/>
  <c r="R207" i="7"/>
  <c r="P207" i="7"/>
  <c r="N207" i="7"/>
  <c r="L207" i="7"/>
  <c r="J207" i="7"/>
  <c r="U207" i="7" s="1"/>
  <c r="Z207" i="7" s="1"/>
  <c r="AC206" i="7"/>
  <c r="X206" i="7"/>
  <c r="T206" i="7"/>
  <c r="R206" i="7"/>
  <c r="P206" i="7"/>
  <c r="N206" i="7"/>
  <c r="U206" i="7" s="1"/>
  <c r="L206" i="7"/>
  <c r="J206" i="7"/>
  <c r="AC205" i="7"/>
  <c r="X205" i="7"/>
  <c r="T205" i="7"/>
  <c r="R205" i="7"/>
  <c r="P205" i="7"/>
  <c r="N205" i="7"/>
  <c r="L205" i="7"/>
  <c r="J205" i="7"/>
  <c r="U205" i="7" s="1"/>
  <c r="Z205" i="7" s="1"/>
  <c r="AC204" i="7"/>
  <c r="X204" i="7"/>
  <c r="T204" i="7"/>
  <c r="R204" i="7"/>
  <c r="P204" i="7"/>
  <c r="N204" i="7"/>
  <c r="U204" i="7" s="1"/>
  <c r="L204" i="7"/>
  <c r="J204" i="7"/>
  <c r="AC203" i="7"/>
  <c r="T203" i="7"/>
  <c r="R203" i="7"/>
  <c r="P203" i="7"/>
  <c r="N203" i="7"/>
  <c r="U203" i="7" s="1"/>
  <c r="Z203" i="7" s="1"/>
  <c r="L203" i="7"/>
  <c r="J203" i="7"/>
  <c r="AC202" i="7"/>
  <c r="T202" i="7"/>
  <c r="R202" i="7"/>
  <c r="P202" i="7"/>
  <c r="N202" i="7"/>
  <c r="L202" i="7"/>
  <c r="J202" i="7"/>
  <c r="U202" i="7" s="1"/>
  <c r="Z202" i="7" s="1"/>
  <c r="AC201" i="7"/>
  <c r="X201" i="7"/>
  <c r="T201" i="7"/>
  <c r="R201" i="7"/>
  <c r="P201" i="7"/>
  <c r="N201" i="7"/>
  <c r="U201" i="7" s="1"/>
  <c r="L201" i="7"/>
  <c r="J201" i="7"/>
  <c r="AC200" i="7"/>
  <c r="X200" i="7"/>
  <c r="T200" i="7"/>
  <c r="R200" i="7"/>
  <c r="P200" i="7"/>
  <c r="N200" i="7"/>
  <c r="L200" i="7"/>
  <c r="J200" i="7"/>
  <c r="U200" i="7" s="1"/>
  <c r="Z200" i="7" s="1"/>
  <c r="AC199" i="7"/>
  <c r="X199" i="7"/>
  <c r="T199" i="7"/>
  <c r="R199" i="7"/>
  <c r="P199" i="7"/>
  <c r="N199" i="7"/>
  <c r="U199" i="7" s="1"/>
  <c r="Z199" i="7" s="1"/>
  <c r="L199" i="7"/>
  <c r="J199" i="7"/>
  <c r="AC198" i="7"/>
  <c r="X198" i="7"/>
  <c r="T198" i="7"/>
  <c r="R198" i="7"/>
  <c r="P198" i="7"/>
  <c r="N198" i="7"/>
  <c r="L198" i="7"/>
  <c r="J198" i="7"/>
  <c r="U198" i="7" s="1"/>
  <c r="Z198" i="7" s="1"/>
  <c r="AC197" i="7"/>
  <c r="X197" i="7"/>
  <c r="T197" i="7"/>
  <c r="R197" i="7"/>
  <c r="P197" i="7"/>
  <c r="N197" i="7"/>
  <c r="U197" i="7" s="1"/>
  <c r="Z197" i="7" s="1"/>
  <c r="L197" i="7"/>
  <c r="J197" i="7"/>
  <c r="AC196" i="7"/>
  <c r="X196" i="7"/>
  <c r="T196" i="7"/>
  <c r="R196" i="7"/>
  <c r="P196" i="7"/>
  <c r="N196" i="7"/>
  <c r="L196" i="7"/>
  <c r="J196" i="7"/>
  <c r="U196" i="7" s="1"/>
  <c r="Z196" i="7" s="1"/>
  <c r="AC195" i="7"/>
  <c r="X195" i="7"/>
  <c r="T195" i="7"/>
  <c r="R195" i="7"/>
  <c r="P195" i="7"/>
  <c r="N195" i="7"/>
  <c r="U195" i="7" s="1"/>
  <c r="Z195" i="7" s="1"/>
  <c r="L195" i="7"/>
  <c r="J195" i="7"/>
  <c r="AC194" i="7"/>
  <c r="X194" i="7"/>
  <c r="T194" i="7"/>
  <c r="R194" i="7"/>
  <c r="P194" i="7"/>
  <c r="N194" i="7"/>
  <c r="L194" i="7"/>
  <c r="J194" i="7"/>
  <c r="U194" i="7" s="1"/>
  <c r="Z194" i="7" s="1"/>
  <c r="AC193" i="7"/>
  <c r="X193" i="7"/>
  <c r="T193" i="7"/>
  <c r="R193" i="7"/>
  <c r="P193" i="7"/>
  <c r="N193" i="7"/>
  <c r="U193" i="7" s="1"/>
  <c r="Z193" i="7" s="1"/>
  <c r="L193" i="7"/>
  <c r="J193" i="7"/>
  <c r="AC192" i="7"/>
  <c r="X192" i="7"/>
  <c r="T192" i="7"/>
  <c r="R192" i="7"/>
  <c r="P192" i="7"/>
  <c r="N192" i="7"/>
  <c r="L192" i="7"/>
  <c r="J192" i="7"/>
  <c r="U192" i="7" s="1"/>
  <c r="Z192" i="7" s="1"/>
  <c r="AC191" i="7"/>
  <c r="X191" i="7"/>
  <c r="T191" i="7"/>
  <c r="R191" i="7"/>
  <c r="P191" i="7"/>
  <c r="N191" i="7"/>
  <c r="U191" i="7" s="1"/>
  <c r="Z191" i="7" s="1"/>
  <c r="L191" i="7"/>
  <c r="J191" i="7"/>
  <c r="AC190" i="7"/>
  <c r="X190" i="7"/>
  <c r="T190" i="7"/>
  <c r="R190" i="7"/>
  <c r="P190" i="7"/>
  <c r="N190" i="7"/>
  <c r="L190" i="7"/>
  <c r="J190" i="7"/>
  <c r="U190" i="7" s="1"/>
  <c r="Z190" i="7" s="1"/>
  <c r="AC189" i="7"/>
  <c r="X189" i="7"/>
  <c r="T189" i="7"/>
  <c r="R189" i="7"/>
  <c r="P189" i="7"/>
  <c r="N189" i="7"/>
  <c r="U189" i="7" s="1"/>
  <c r="Z189" i="7" s="1"/>
  <c r="L189" i="7"/>
  <c r="J189" i="7"/>
  <c r="AC188" i="7"/>
  <c r="X188" i="7"/>
  <c r="T188" i="7"/>
  <c r="R188" i="7"/>
  <c r="P188" i="7"/>
  <c r="N188" i="7"/>
  <c r="L188" i="7"/>
  <c r="J188" i="7"/>
  <c r="U188" i="7" s="1"/>
  <c r="Z188" i="7" s="1"/>
  <c r="AC187" i="7"/>
  <c r="X187" i="7"/>
  <c r="T187" i="7"/>
  <c r="R187" i="7"/>
  <c r="P187" i="7"/>
  <c r="N187" i="7"/>
  <c r="U187" i="7" s="1"/>
  <c r="Z187" i="7" s="1"/>
  <c r="L187" i="7"/>
  <c r="J187" i="7"/>
  <c r="AC186" i="7"/>
  <c r="X186" i="7"/>
  <c r="T186" i="7"/>
  <c r="R186" i="7"/>
  <c r="P186" i="7"/>
  <c r="N186" i="7"/>
  <c r="L186" i="7"/>
  <c r="J186" i="7"/>
  <c r="U186" i="7" s="1"/>
  <c r="Z186" i="7" s="1"/>
  <c r="AC185" i="7"/>
  <c r="X185" i="7"/>
  <c r="T185" i="7"/>
  <c r="R185" i="7"/>
  <c r="P185" i="7"/>
  <c r="N185" i="7"/>
  <c r="U185" i="7" s="1"/>
  <c r="Z185" i="7" s="1"/>
  <c r="L185" i="7"/>
  <c r="J185" i="7"/>
  <c r="AC184" i="7"/>
  <c r="X184" i="7"/>
  <c r="T184" i="7"/>
  <c r="R184" i="7"/>
  <c r="P184" i="7"/>
  <c r="N184" i="7"/>
  <c r="L184" i="7"/>
  <c r="J184" i="7"/>
  <c r="U184" i="7" s="1"/>
  <c r="Z184" i="7" s="1"/>
  <c r="AC183" i="7"/>
  <c r="X183" i="7"/>
  <c r="T183" i="7"/>
  <c r="R183" i="7"/>
  <c r="P183" i="7"/>
  <c r="N183" i="7"/>
  <c r="U183" i="7" s="1"/>
  <c r="Z183" i="7" s="1"/>
  <c r="L183" i="7"/>
  <c r="J183" i="7"/>
  <c r="AC182" i="7"/>
  <c r="X182" i="7"/>
  <c r="T182" i="7"/>
  <c r="R182" i="7"/>
  <c r="P182" i="7"/>
  <c r="N182" i="7"/>
  <c r="L182" i="7"/>
  <c r="J182" i="7"/>
  <c r="U182" i="7" s="1"/>
  <c r="Z182" i="7" s="1"/>
  <c r="AC181" i="7"/>
  <c r="X181" i="7"/>
  <c r="T181" i="7"/>
  <c r="R181" i="7"/>
  <c r="P181" i="7"/>
  <c r="N181" i="7"/>
  <c r="U181" i="7" s="1"/>
  <c r="Z181" i="7" s="1"/>
  <c r="L181" i="7"/>
  <c r="J181" i="7"/>
  <c r="AC180" i="7"/>
  <c r="X180" i="7"/>
  <c r="T180" i="7"/>
  <c r="R180" i="7"/>
  <c r="P180" i="7"/>
  <c r="N180" i="7"/>
  <c r="L180" i="7"/>
  <c r="J180" i="7"/>
  <c r="U180" i="7" s="1"/>
  <c r="Z180" i="7" s="1"/>
  <c r="AC179" i="7"/>
  <c r="X179" i="7"/>
  <c r="T179" i="7"/>
  <c r="R179" i="7"/>
  <c r="P179" i="7"/>
  <c r="N179" i="7"/>
  <c r="U179" i="7" s="1"/>
  <c r="Z179" i="7" s="1"/>
  <c r="L179" i="7"/>
  <c r="J179" i="7"/>
  <c r="AC178" i="7"/>
  <c r="X178" i="7"/>
  <c r="T178" i="7"/>
  <c r="R178" i="7"/>
  <c r="P178" i="7"/>
  <c r="N178" i="7"/>
  <c r="L178" i="7"/>
  <c r="J178" i="7"/>
  <c r="U178" i="7" s="1"/>
  <c r="Z178" i="7" s="1"/>
  <c r="AC177" i="7"/>
  <c r="X177" i="7"/>
  <c r="T177" i="7"/>
  <c r="R177" i="7"/>
  <c r="P177" i="7"/>
  <c r="N177" i="7"/>
  <c r="U177" i="7" s="1"/>
  <c r="Z177" i="7" s="1"/>
  <c r="L177" i="7"/>
  <c r="J177" i="7"/>
  <c r="AC176" i="7"/>
  <c r="X176" i="7"/>
  <c r="T176" i="7"/>
  <c r="R176" i="7"/>
  <c r="P176" i="7"/>
  <c r="N176" i="7"/>
  <c r="L176" i="7"/>
  <c r="J176" i="7"/>
  <c r="U176" i="7" s="1"/>
  <c r="Z176" i="7" s="1"/>
  <c r="AC175" i="7"/>
  <c r="X175" i="7"/>
  <c r="T175" i="7"/>
  <c r="R175" i="7"/>
  <c r="P175" i="7"/>
  <c r="N175" i="7"/>
  <c r="U175" i="7" s="1"/>
  <c r="L175" i="7"/>
  <c r="J175" i="7"/>
  <c r="AC174" i="7"/>
  <c r="X174" i="7"/>
  <c r="T174" i="7"/>
  <c r="R174" i="7"/>
  <c r="P174" i="7"/>
  <c r="N174" i="7"/>
  <c r="L174" i="7"/>
  <c r="J174" i="7"/>
  <c r="U174" i="7" s="1"/>
  <c r="Z174" i="7" s="1"/>
  <c r="AC173" i="7"/>
  <c r="T173" i="7"/>
  <c r="R173" i="7"/>
  <c r="P173" i="7"/>
  <c r="N173" i="7"/>
  <c r="L173" i="7"/>
  <c r="J173" i="7"/>
  <c r="U173" i="7" s="1"/>
  <c r="Z173" i="7" s="1"/>
  <c r="AC172" i="7"/>
  <c r="T172" i="7"/>
  <c r="R172" i="7"/>
  <c r="P172" i="7"/>
  <c r="N172" i="7"/>
  <c r="U172" i="7" s="1"/>
  <c r="Z172" i="7" s="1"/>
  <c r="L172" i="7"/>
  <c r="J172" i="7"/>
  <c r="AC171" i="7"/>
  <c r="T171" i="7"/>
  <c r="R171" i="7"/>
  <c r="P171" i="7"/>
  <c r="N171" i="7"/>
  <c r="U171" i="7" s="1"/>
  <c r="Z171" i="7" s="1"/>
  <c r="L171" i="7"/>
  <c r="J171" i="7"/>
  <c r="AC170" i="7"/>
  <c r="T170" i="7"/>
  <c r="R170" i="7"/>
  <c r="P170" i="7"/>
  <c r="N170" i="7"/>
  <c r="L170" i="7"/>
  <c r="J170" i="7"/>
  <c r="U170" i="7" s="1"/>
  <c r="Z170" i="7" s="1"/>
  <c r="AC169" i="7"/>
  <c r="T169" i="7"/>
  <c r="R169" i="7"/>
  <c r="P169" i="7"/>
  <c r="N169" i="7"/>
  <c r="L169" i="7"/>
  <c r="J169" i="7"/>
  <c r="U169" i="7" s="1"/>
  <c r="Z169" i="7" s="1"/>
  <c r="AC168" i="7"/>
  <c r="T168" i="7"/>
  <c r="R168" i="7"/>
  <c r="P168" i="7"/>
  <c r="N168" i="7"/>
  <c r="U168" i="7" s="1"/>
  <c r="Z168" i="7" s="1"/>
  <c r="L168" i="7"/>
  <c r="J168" i="7"/>
  <c r="AC167" i="7"/>
  <c r="X167" i="7"/>
  <c r="T167" i="7"/>
  <c r="R167" i="7"/>
  <c r="P167" i="7"/>
  <c r="N167" i="7"/>
  <c r="L167" i="7"/>
  <c r="J167" i="7"/>
  <c r="U167" i="7" s="1"/>
  <c r="Z167" i="7" s="1"/>
  <c r="AC166" i="7"/>
  <c r="X166" i="7"/>
  <c r="T166" i="7"/>
  <c r="R166" i="7"/>
  <c r="P166" i="7"/>
  <c r="N166" i="7"/>
  <c r="U166" i="7" s="1"/>
  <c r="Z166" i="7" s="1"/>
  <c r="L166" i="7"/>
  <c r="J166" i="7"/>
  <c r="AC165" i="7"/>
  <c r="X165" i="7"/>
  <c r="T165" i="7"/>
  <c r="R165" i="7"/>
  <c r="P165" i="7"/>
  <c r="N165" i="7"/>
  <c r="L165" i="7"/>
  <c r="J165" i="7"/>
  <c r="U165" i="7" s="1"/>
  <c r="Z165" i="7" s="1"/>
  <c r="AC164" i="7"/>
  <c r="X164" i="7"/>
  <c r="T164" i="7"/>
  <c r="R164" i="7"/>
  <c r="P164" i="7"/>
  <c r="N164" i="7"/>
  <c r="U164" i="7" s="1"/>
  <c r="Z164" i="7" s="1"/>
  <c r="L164" i="7"/>
  <c r="J164" i="7"/>
  <c r="AC163" i="7"/>
  <c r="X163" i="7"/>
  <c r="T163" i="7"/>
  <c r="R163" i="7"/>
  <c r="P163" i="7"/>
  <c r="N163" i="7"/>
  <c r="L163" i="7"/>
  <c r="J163" i="7"/>
  <c r="U163" i="7" s="1"/>
  <c r="Z163" i="7" s="1"/>
  <c r="AC162" i="7"/>
  <c r="X162" i="7"/>
  <c r="T162" i="7"/>
  <c r="R162" i="7"/>
  <c r="P162" i="7"/>
  <c r="N162" i="7"/>
  <c r="U162" i="7" s="1"/>
  <c r="Z162" i="7" s="1"/>
  <c r="L162" i="7"/>
  <c r="J162" i="7"/>
  <c r="AC161" i="7"/>
  <c r="X161" i="7"/>
  <c r="T161" i="7"/>
  <c r="R161" i="7"/>
  <c r="P161" i="7"/>
  <c r="N161" i="7"/>
  <c r="L161" i="7"/>
  <c r="J161" i="7"/>
  <c r="U161" i="7" s="1"/>
  <c r="Z161" i="7" s="1"/>
  <c r="AC160" i="7"/>
  <c r="X160" i="7"/>
  <c r="T160" i="7"/>
  <c r="R160" i="7"/>
  <c r="P160" i="7"/>
  <c r="N160" i="7"/>
  <c r="U160" i="7" s="1"/>
  <c r="Z160" i="7" s="1"/>
  <c r="L160" i="7"/>
  <c r="J160" i="7"/>
  <c r="AC159" i="7"/>
  <c r="T159" i="7"/>
  <c r="R159" i="7"/>
  <c r="P159" i="7"/>
  <c r="N159" i="7"/>
  <c r="U159" i="7" s="1"/>
  <c r="Z159" i="7" s="1"/>
  <c r="L159" i="7"/>
  <c r="J159" i="7"/>
  <c r="AC158" i="7"/>
  <c r="T158" i="7"/>
  <c r="R158" i="7"/>
  <c r="P158" i="7"/>
  <c r="N158" i="7"/>
  <c r="L158" i="7"/>
  <c r="J158" i="7"/>
  <c r="U158" i="7" s="1"/>
  <c r="Z158" i="7" s="1"/>
  <c r="AC157" i="7"/>
  <c r="X157" i="7"/>
  <c r="T157" i="7"/>
  <c r="R157" i="7"/>
  <c r="P157" i="7"/>
  <c r="N157" i="7"/>
  <c r="U157" i="7" s="1"/>
  <c r="Z157" i="7" s="1"/>
  <c r="L157" i="7"/>
  <c r="J157" i="7"/>
  <c r="AC156" i="7"/>
  <c r="X156" i="7"/>
  <c r="T156" i="7"/>
  <c r="R156" i="7"/>
  <c r="P156" i="7"/>
  <c r="N156" i="7"/>
  <c r="L156" i="7"/>
  <c r="J156" i="7"/>
  <c r="U156" i="7" s="1"/>
  <c r="Z156" i="7" s="1"/>
  <c r="AC155" i="7"/>
  <c r="X155" i="7"/>
  <c r="T155" i="7"/>
  <c r="R155" i="7"/>
  <c r="P155" i="7"/>
  <c r="N155" i="7"/>
  <c r="U155" i="7" s="1"/>
  <c r="L155" i="7"/>
  <c r="J155" i="7"/>
  <c r="AC154" i="7"/>
  <c r="X154" i="7"/>
  <c r="T154" i="7"/>
  <c r="R154" i="7"/>
  <c r="P154" i="7"/>
  <c r="N154" i="7"/>
  <c r="L154" i="7"/>
  <c r="J154" i="7"/>
  <c r="U154" i="7" s="1"/>
  <c r="Z154" i="7" s="1"/>
  <c r="AC153" i="7"/>
  <c r="X153" i="7"/>
  <c r="T153" i="7"/>
  <c r="R153" i="7"/>
  <c r="P153" i="7"/>
  <c r="N153" i="7"/>
  <c r="U153" i="7" s="1"/>
  <c r="L153" i="7"/>
  <c r="J153" i="7"/>
  <c r="AC152" i="7"/>
  <c r="X152" i="7"/>
  <c r="T152" i="7"/>
  <c r="R152" i="7"/>
  <c r="P152" i="7"/>
  <c r="N152" i="7"/>
  <c r="L152" i="7"/>
  <c r="J152" i="7"/>
  <c r="U152" i="7" s="1"/>
  <c r="Z152" i="7" s="1"/>
  <c r="AC151" i="7"/>
  <c r="X151" i="7"/>
  <c r="T151" i="7"/>
  <c r="R151" i="7"/>
  <c r="P151" i="7"/>
  <c r="N151" i="7"/>
  <c r="U151" i="7" s="1"/>
  <c r="Z151" i="7" s="1"/>
  <c r="L151" i="7"/>
  <c r="J151" i="7"/>
  <c r="AC150" i="7"/>
  <c r="X150" i="7"/>
  <c r="T150" i="7"/>
  <c r="R150" i="7"/>
  <c r="P150" i="7"/>
  <c r="N150" i="7"/>
  <c r="L150" i="7"/>
  <c r="J150" i="7"/>
  <c r="U150" i="7" s="1"/>
  <c r="Z150" i="7" s="1"/>
  <c r="AC149" i="7"/>
  <c r="X149" i="7"/>
  <c r="T149" i="7"/>
  <c r="R149" i="7"/>
  <c r="P149" i="7"/>
  <c r="N149" i="7"/>
  <c r="U149" i="7" s="1"/>
  <c r="Z149" i="7" s="1"/>
  <c r="L149" i="7"/>
  <c r="J149" i="7"/>
  <c r="AC148" i="7"/>
  <c r="X148" i="7"/>
  <c r="T148" i="7"/>
  <c r="R148" i="7"/>
  <c r="P148" i="7"/>
  <c r="N148" i="7"/>
  <c r="L148" i="7"/>
  <c r="J148" i="7"/>
  <c r="U148" i="7" s="1"/>
  <c r="Z148" i="7" s="1"/>
  <c r="AC147" i="7"/>
  <c r="X147" i="7"/>
  <c r="T147" i="7"/>
  <c r="R147" i="7"/>
  <c r="P147" i="7"/>
  <c r="N147" i="7"/>
  <c r="U147" i="7" s="1"/>
  <c r="Z147" i="7" s="1"/>
  <c r="L147" i="7"/>
  <c r="J147" i="7"/>
  <c r="AC146" i="7"/>
  <c r="X146" i="7"/>
  <c r="T146" i="7"/>
  <c r="R146" i="7"/>
  <c r="P146" i="7"/>
  <c r="N146" i="7"/>
  <c r="L146" i="7"/>
  <c r="J146" i="7"/>
  <c r="U146" i="7" s="1"/>
  <c r="Z146" i="7" s="1"/>
  <c r="AC145" i="7"/>
  <c r="T145" i="7"/>
  <c r="R145" i="7"/>
  <c r="P145" i="7"/>
  <c r="N145" i="7"/>
  <c r="L145" i="7"/>
  <c r="J145" i="7"/>
  <c r="U145" i="7" s="1"/>
  <c r="Z145" i="7" s="1"/>
  <c r="AC144" i="7"/>
  <c r="T144" i="7"/>
  <c r="R144" i="7"/>
  <c r="P144" i="7"/>
  <c r="N144" i="7"/>
  <c r="U144" i="7" s="1"/>
  <c r="Z144" i="7" s="1"/>
  <c r="L144" i="7"/>
  <c r="J144" i="7"/>
  <c r="AC143" i="7"/>
  <c r="X143" i="7"/>
  <c r="T143" i="7"/>
  <c r="R143" i="7"/>
  <c r="P143" i="7"/>
  <c r="N143" i="7"/>
  <c r="L143" i="7"/>
  <c r="J143" i="7"/>
  <c r="U143" i="7" s="1"/>
  <c r="Z143" i="7" s="1"/>
  <c r="AC142" i="7"/>
  <c r="X142" i="7"/>
  <c r="T142" i="7"/>
  <c r="R142" i="7"/>
  <c r="P142" i="7"/>
  <c r="N142" i="7"/>
  <c r="U142" i="7" s="1"/>
  <c r="Z142" i="7" s="1"/>
  <c r="L142" i="7"/>
  <c r="J142" i="7"/>
  <c r="AC141" i="7"/>
  <c r="X141" i="7"/>
  <c r="T141" i="7"/>
  <c r="R141" i="7"/>
  <c r="P141" i="7"/>
  <c r="N141" i="7"/>
  <c r="L141" i="7"/>
  <c r="J141" i="7"/>
  <c r="U141" i="7" s="1"/>
  <c r="Z141" i="7" s="1"/>
  <c r="AC140" i="7"/>
  <c r="X140" i="7"/>
  <c r="T140" i="7"/>
  <c r="R140" i="7"/>
  <c r="P140" i="7"/>
  <c r="N140" i="7"/>
  <c r="U140" i="7" s="1"/>
  <c r="Z140" i="7" s="1"/>
  <c r="L140" i="7"/>
  <c r="J140" i="7"/>
  <c r="AC139" i="7"/>
  <c r="X139" i="7"/>
  <c r="T139" i="7"/>
  <c r="R139" i="7"/>
  <c r="P139" i="7"/>
  <c r="N139" i="7"/>
  <c r="L139" i="7"/>
  <c r="J139" i="7"/>
  <c r="U139" i="7" s="1"/>
  <c r="Z139" i="7" s="1"/>
  <c r="AC138" i="7"/>
  <c r="X138" i="7"/>
  <c r="T138" i="7"/>
  <c r="R138" i="7"/>
  <c r="P138" i="7"/>
  <c r="N138" i="7"/>
  <c r="U138" i="7" s="1"/>
  <c r="Z138" i="7" s="1"/>
  <c r="L138" i="7"/>
  <c r="J138" i="7"/>
  <c r="AC137" i="7"/>
  <c r="X137" i="7"/>
  <c r="T137" i="7"/>
  <c r="R137" i="7"/>
  <c r="P137" i="7"/>
  <c r="N137" i="7"/>
  <c r="L137" i="7"/>
  <c r="J137" i="7"/>
  <c r="U137" i="7" s="1"/>
  <c r="Z137" i="7" s="1"/>
  <c r="AC136" i="7"/>
  <c r="X136" i="7"/>
  <c r="T136" i="7"/>
  <c r="R136" i="7"/>
  <c r="P136" i="7"/>
  <c r="N136" i="7"/>
  <c r="U136" i="7" s="1"/>
  <c r="Z136" i="7" s="1"/>
  <c r="L136" i="7"/>
  <c r="J136" i="7"/>
  <c r="AC135" i="7"/>
  <c r="X135" i="7"/>
  <c r="T135" i="7"/>
  <c r="R135" i="7"/>
  <c r="P135" i="7"/>
  <c r="N135" i="7"/>
  <c r="L135" i="7"/>
  <c r="J135" i="7"/>
  <c r="U135" i="7" s="1"/>
  <c r="Z135" i="7" s="1"/>
  <c r="AC134" i="7"/>
  <c r="X134" i="7"/>
  <c r="T134" i="7"/>
  <c r="R134" i="7"/>
  <c r="P134" i="7"/>
  <c r="N134" i="7"/>
  <c r="U134" i="7" s="1"/>
  <c r="Z134" i="7" s="1"/>
  <c r="L134" i="7"/>
  <c r="J134" i="7"/>
  <c r="AC133" i="7"/>
  <c r="X133" i="7"/>
  <c r="T133" i="7"/>
  <c r="R133" i="7"/>
  <c r="P133" i="7"/>
  <c r="N133" i="7"/>
  <c r="L133" i="7"/>
  <c r="J133" i="7"/>
  <c r="U133" i="7" s="1"/>
  <c r="Z133" i="7" s="1"/>
  <c r="AC132" i="7"/>
  <c r="X132" i="7"/>
  <c r="T132" i="7"/>
  <c r="R132" i="7"/>
  <c r="P132" i="7"/>
  <c r="N132" i="7"/>
  <c r="U132" i="7" s="1"/>
  <c r="Z132" i="7" s="1"/>
  <c r="L132" i="7"/>
  <c r="J132" i="7"/>
  <c r="AC131" i="7"/>
  <c r="X131" i="7"/>
  <c r="T131" i="7"/>
  <c r="R131" i="7"/>
  <c r="P131" i="7"/>
  <c r="N131" i="7"/>
  <c r="L131" i="7"/>
  <c r="J131" i="7"/>
  <c r="U131" i="7" s="1"/>
  <c r="Z131" i="7" s="1"/>
  <c r="AC130" i="7"/>
  <c r="X130" i="7"/>
  <c r="T130" i="7"/>
  <c r="R130" i="7"/>
  <c r="P130" i="7"/>
  <c r="N130" i="7"/>
  <c r="U130" i="7" s="1"/>
  <c r="Z130" i="7" s="1"/>
  <c r="L130" i="7"/>
  <c r="J130" i="7"/>
  <c r="AC129" i="7"/>
  <c r="X129" i="7"/>
  <c r="T129" i="7"/>
  <c r="R129" i="7"/>
  <c r="P129" i="7"/>
  <c r="N129" i="7"/>
  <c r="L129" i="7"/>
  <c r="J129" i="7"/>
  <c r="U129" i="7" s="1"/>
  <c r="Z129" i="7" s="1"/>
  <c r="AC128" i="7"/>
  <c r="X128" i="7"/>
  <c r="T128" i="7"/>
  <c r="R128" i="7"/>
  <c r="P128" i="7"/>
  <c r="N128" i="7"/>
  <c r="U128" i="7" s="1"/>
  <c r="Z128" i="7" s="1"/>
  <c r="L128" i="7"/>
  <c r="J128" i="7"/>
  <c r="AC127" i="7"/>
  <c r="X127" i="7"/>
  <c r="T127" i="7"/>
  <c r="R127" i="7"/>
  <c r="P127" i="7"/>
  <c r="N127" i="7"/>
  <c r="L127" i="7"/>
  <c r="J127" i="7"/>
  <c r="U127" i="7" s="1"/>
  <c r="Z127" i="7" s="1"/>
  <c r="AC126" i="7"/>
  <c r="X126" i="7"/>
  <c r="T126" i="7"/>
  <c r="R126" i="7"/>
  <c r="P126" i="7"/>
  <c r="N126" i="7"/>
  <c r="U126" i="7" s="1"/>
  <c r="Z126" i="7" s="1"/>
  <c r="L126" i="7"/>
  <c r="J126" i="7"/>
  <c r="AC125" i="7"/>
  <c r="X125" i="7"/>
  <c r="T125" i="7"/>
  <c r="R125" i="7"/>
  <c r="P125" i="7"/>
  <c r="N125" i="7"/>
  <c r="L125" i="7"/>
  <c r="J125" i="7"/>
  <c r="U125" i="7" s="1"/>
  <c r="Z125" i="7" s="1"/>
  <c r="AC124" i="7"/>
  <c r="X124" i="7"/>
  <c r="T124" i="7"/>
  <c r="R124" i="7"/>
  <c r="P124" i="7"/>
  <c r="N124" i="7"/>
  <c r="U124" i="7" s="1"/>
  <c r="Z124" i="7" s="1"/>
  <c r="L124" i="7"/>
  <c r="J124" i="7"/>
  <c r="AC123" i="7"/>
  <c r="X123" i="7"/>
  <c r="T123" i="7"/>
  <c r="R123" i="7"/>
  <c r="P123" i="7"/>
  <c r="N123" i="7"/>
  <c r="L123" i="7"/>
  <c r="J123" i="7"/>
  <c r="U123" i="7" s="1"/>
  <c r="Z123" i="7" s="1"/>
  <c r="AC122" i="7"/>
  <c r="X122" i="7"/>
  <c r="T122" i="7"/>
  <c r="R122" i="7"/>
  <c r="P122" i="7"/>
  <c r="N122" i="7"/>
  <c r="U122" i="7" s="1"/>
  <c r="Z122" i="7" s="1"/>
  <c r="L122" i="7"/>
  <c r="J122" i="7"/>
  <c r="AC121" i="7"/>
  <c r="X121" i="7"/>
  <c r="T121" i="7"/>
  <c r="R121" i="7"/>
  <c r="P121" i="7"/>
  <c r="N121" i="7"/>
  <c r="L121" i="7"/>
  <c r="J121" i="7"/>
  <c r="U121" i="7" s="1"/>
  <c r="Z121" i="7" s="1"/>
  <c r="AC120" i="7"/>
  <c r="T120" i="7"/>
  <c r="R120" i="7"/>
  <c r="P120" i="7"/>
  <c r="N120" i="7"/>
  <c r="L120" i="7"/>
  <c r="J120" i="7"/>
  <c r="AC119" i="7"/>
  <c r="T119" i="7"/>
  <c r="R119" i="7"/>
  <c r="P119" i="7"/>
  <c r="N119" i="7"/>
  <c r="U119" i="7" s="1"/>
  <c r="Z119" i="7" s="1"/>
  <c r="L119" i="7"/>
  <c r="J119" i="7"/>
  <c r="AC118" i="7"/>
  <c r="T118" i="7"/>
  <c r="R118" i="7"/>
  <c r="P118" i="7"/>
  <c r="N118" i="7"/>
  <c r="L118" i="7"/>
  <c r="J118" i="7"/>
  <c r="AC117" i="7"/>
  <c r="T117" i="7"/>
  <c r="R117" i="7"/>
  <c r="P117" i="7"/>
  <c r="N117" i="7"/>
  <c r="L117" i="7"/>
  <c r="J117" i="7"/>
  <c r="U117" i="7" s="1"/>
  <c r="Z117" i="7" s="1"/>
  <c r="AC116" i="7"/>
  <c r="T116" i="7"/>
  <c r="R116" i="7"/>
  <c r="P116" i="7"/>
  <c r="N116" i="7"/>
  <c r="L116" i="7"/>
  <c r="J116" i="7"/>
  <c r="AC115" i="7"/>
  <c r="T115" i="7"/>
  <c r="R115" i="7"/>
  <c r="P115" i="7"/>
  <c r="N115" i="7"/>
  <c r="U115" i="7" s="1"/>
  <c r="Z115" i="7" s="1"/>
  <c r="L115" i="7"/>
  <c r="J115" i="7"/>
  <c r="AC114" i="7"/>
  <c r="T114" i="7"/>
  <c r="R114" i="7"/>
  <c r="P114" i="7"/>
  <c r="N114" i="7"/>
  <c r="L114" i="7"/>
  <c r="J114" i="7"/>
  <c r="AC113" i="7"/>
  <c r="T113" i="7"/>
  <c r="R113" i="7"/>
  <c r="P113" i="7"/>
  <c r="N113" i="7"/>
  <c r="L113" i="7"/>
  <c r="J113" i="7"/>
  <c r="U113" i="7" s="1"/>
  <c r="Z113" i="7" s="1"/>
  <c r="AC112" i="7"/>
  <c r="T112" i="7"/>
  <c r="R112" i="7"/>
  <c r="P112" i="7"/>
  <c r="N112" i="7"/>
  <c r="L112" i="7"/>
  <c r="J112" i="7"/>
  <c r="AC111" i="7"/>
  <c r="X111" i="7"/>
  <c r="T111" i="7"/>
  <c r="R111" i="7"/>
  <c r="P111" i="7"/>
  <c r="N111" i="7"/>
  <c r="L111" i="7"/>
  <c r="J111" i="7"/>
  <c r="AC110" i="7"/>
  <c r="X110" i="7"/>
  <c r="T110" i="7"/>
  <c r="R110" i="7"/>
  <c r="P110" i="7"/>
  <c r="N110" i="7"/>
  <c r="L110" i="7"/>
  <c r="J110" i="7"/>
  <c r="AC109" i="7"/>
  <c r="X109" i="7"/>
  <c r="T109" i="7"/>
  <c r="R109" i="7"/>
  <c r="P109" i="7"/>
  <c r="N109" i="7"/>
  <c r="L109" i="7"/>
  <c r="J109" i="7"/>
  <c r="AC108" i="7"/>
  <c r="X108" i="7"/>
  <c r="T108" i="7"/>
  <c r="R108" i="7"/>
  <c r="P108" i="7"/>
  <c r="N108" i="7"/>
  <c r="L108" i="7"/>
  <c r="J108" i="7"/>
  <c r="AC107" i="7"/>
  <c r="T107" i="7"/>
  <c r="R107" i="7"/>
  <c r="P107" i="7"/>
  <c r="N107" i="7"/>
  <c r="U107" i="7" s="1"/>
  <c r="Z107" i="7" s="1"/>
  <c r="L107" i="7"/>
  <c r="J107" i="7"/>
  <c r="AC106" i="7"/>
  <c r="X106" i="7"/>
  <c r="T106" i="7"/>
  <c r="R106" i="7"/>
  <c r="P106" i="7"/>
  <c r="N106" i="7"/>
  <c r="L106" i="7"/>
  <c r="J106" i="7"/>
  <c r="U106" i="7" s="1"/>
  <c r="Z106" i="7" s="1"/>
  <c r="AC105" i="7"/>
  <c r="X105" i="7"/>
  <c r="T105" i="7"/>
  <c r="R105" i="7"/>
  <c r="P105" i="7"/>
  <c r="N105" i="7"/>
  <c r="U105" i="7" s="1"/>
  <c r="Z105" i="7" s="1"/>
  <c r="L105" i="7"/>
  <c r="J105" i="7"/>
  <c r="AC104" i="7"/>
  <c r="X104" i="7"/>
  <c r="T104" i="7"/>
  <c r="R104" i="7"/>
  <c r="P104" i="7"/>
  <c r="N104" i="7"/>
  <c r="L104" i="7"/>
  <c r="J104" i="7"/>
  <c r="U104" i="7" s="1"/>
  <c r="Z104" i="7" s="1"/>
  <c r="AC103" i="7"/>
  <c r="X103" i="7"/>
  <c r="T103" i="7"/>
  <c r="R103" i="7"/>
  <c r="P103" i="7"/>
  <c r="N103" i="7"/>
  <c r="U103" i="7" s="1"/>
  <c r="Z103" i="7" s="1"/>
  <c r="L103" i="7"/>
  <c r="J103" i="7"/>
  <c r="AC102" i="7"/>
  <c r="X102" i="7"/>
  <c r="T102" i="7"/>
  <c r="R102" i="7"/>
  <c r="P102" i="7"/>
  <c r="N102" i="7"/>
  <c r="L102" i="7"/>
  <c r="J102" i="7"/>
  <c r="U102" i="7" s="1"/>
  <c r="Z102" i="7" s="1"/>
  <c r="AC101" i="7"/>
  <c r="X101" i="7"/>
  <c r="T101" i="7"/>
  <c r="R101" i="7"/>
  <c r="P101" i="7"/>
  <c r="N101" i="7"/>
  <c r="U101" i="7" s="1"/>
  <c r="Z101" i="7" s="1"/>
  <c r="L101" i="7"/>
  <c r="J101" i="7"/>
  <c r="AC100" i="7"/>
  <c r="X100" i="7"/>
  <c r="T100" i="7"/>
  <c r="R100" i="7"/>
  <c r="P100" i="7"/>
  <c r="N100" i="7"/>
  <c r="L100" i="7"/>
  <c r="J100" i="7"/>
  <c r="U100" i="7" s="1"/>
  <c r="Z100" i="7" s="1"/>
  <c r="AC99" i="7"/>
  <c r="X99" i="7"/>
  <c r="T99" i="7"/>
  <c r="R99" i="7"/>
  <c r="P99" i="7"/>
  <c r="N99" i="7"/>
  <c r="U99" i="7" s="1"/>
  <c r="Z99" i="7" s="1"/>
  <c r="L99" i="7"/>
  <c r="J99" i="7"/>
  <c r="AC98" i="7"/>
  <c r="X98" i="7"/>
  <c r="T98" i="7"/>
  <c r="R98" i="7"/>
  <c r="P98" i="7"/>
  <c r="N98" i="7"/>
  <c r="L98" i="7"/>
  <c r="J98" i="7"/>
  <c r="U98" i="7" s="1"/>
  <c r="Z98" i="7" s="1"/>
  <c r="AC97" i="7"/>
  <c r="X97" i="7"/>
  <c r="T97" i="7"/>
  <c r="R97" i="7"/>
  <c r="P97" i="7"/>
  <c r="N97" i="7"/>
  <c r="U97" i="7" s="1"/>
  <c r="Z97" i="7" s="1"/>
  <c r="L97" i="7"/>
  <c r="J97" i="7"/>
  <c r="AC96" i="7"/>
  <c r="X96" i="7"/>
  <c r="T96" i="7"/>
  <c r="R96" i="7"/>
  <c r="P96" i="7"/>
  <c r="N96" i="7"/>
  <c r="L96" i="7"/>
  <c r="J96" i="7"/>
  <c r="U96" i="7" s="1"/>
  <c r="Z96" i="7" s="1"/>
  <c r="AC95" i="7"/>
  <c r="X95" i="7"/>
  <c r="T95" i="7"/>
  <c r="R95" i="7"/>
  <c r="P95" i="7"/>
  <c r="N95" i="7"/>
  <c r="U95" i="7" s="1"/>
  <c r="Z95" i="7" s="1"/>
  <c r="L95" i="7"/>
  <c r="J95" i="7"/>
  <c r="AC94" i="7"/>
  <c r="T94" i="7"/>
  <c r="R94" i="7"/>
  <c r="P94" i="7"/>
  <c r="N94" i="7"/>
  <c r="L94" i="7"/>
  <c r="J94" i="7"/>
  <c r="AC93" i="7"/>
  <c r="T93" i="7"/>
  <c r="R93" i="7"/>
  <c r="P93" i="7"/>
  <c r="N93" i="7"/>
  <c r="U93" i="7" s="1"/>
  <c r="Z93" i="7" s="1"/>
  <c r="L93" i="7"/>
  <c r="J93" i="7"/>
  <c r="AC92" i="7"/>
  <c r="T92" i="7"/>
  <c r="R92" i="7"/>
  <c r="P92" i="7"/>
  <c r="N92" i="7"/>
  <c r="L92" i="7"/>
  <c r="J92" i="7"/>
  <c r="AF91" i="7"/>
  <c r="X91" i="7"/>
  <c r="T91" i="7"/>
  <c r="R91" i="7"/>
  <c r="P91" i="7"/>
  <c r="N91" i="7"/>
  <c r="L91" i="7"/>
  <c r="J91" i="7"/>
  <c r="AF90" i="7"/>
  <c r="AE90" i="7"/>
  <c r="AD90" i="7"/>
  <c r="AC90" i="7"/>
  <c r="T90" i="7"/>
  <c r="R90" i="7"/>
  <c r="P90" i="7"/>
  <c r="N90" i="7"/>
  <c r="U90" i="7" s="1"/>
  <c r="Z90" i="7" s="1"/>
  <c r="L90" i="7"/>
  <c r="J90" i="7"/>
  <c r="AF89" i="7"/>
  <c r="AE89" i="7"/>
  <c r="AD89" i="7"/>
  <c r="AC89" i="7"/>
  <c r="X89" i="7"/>
  <c r="T89" i="7"/>
  <c r="R89" i="7"/>
  <c r="P89" i="7"/>
  <c r="N89" i="7"/>
  <c r="L89" i="7"/>
  <c r="J89" i="7"/>
  <c r="U89" i="7" s="1"/>
  <c r="Z89" i="7" s="1"/>
  <c r="AF88" i="7"/>
  <c r="AE88" i="7"/>
  <c r="AD88" i="7"/>
  <c r="AC88" i="7"/>
  <c r="X88" i="7"/>
  <c r="T88" i="7"/>
  <c r="R88" i="7"/>
  <c r="P88" i="7"/>
  <c r="N88" i="7"/>
  <c r="L88" i="7"/>
  <c r="J88" i="7"/>
  <c r="AE87" i="7"/>
  <c r="AD87" i="7"/>
  <c r="AF87" i="7" s="1"/>
  <c r="AC87" i="7"/>
  <c r="X87" i="7"/>
  <c r="T87" i="7"/>
  <c r="R87" i="7"/>
  <c r="P87" i="7"/>
  <c r="N87" i="7"/>
  <c r="U87" i="7" s="1"/>
  <c r="Z87" i="7" s="1"/>
  <c r="L87" i="7"/>
  <c r="J87" i="7"/>
  <c r="AE86" i="7"/>
  <c r="AD86" i="7"/>
  <c r="AF86" i="7" s="1"/>
  <c r="AC86" i="7"/>
  <c r="T86" i="7"/>
  <c r="R86" i="7"/>
  <c r="P86" i="7"/>
  <c r="N86" i="7"/>
  <c r="U86" i="7" s="1"/>
  <c r="Z86" i="7" s="1"/>
  <c r="L86" i="7"/>
  <c r="J86" i="7"/>
  <c r="AE85" i="7"/>
  <c r="AD85" i="7"/>
  <c r="AC85" i="7"/>
  <c r="T85" i="7"/>
  <c r="R85" i="7"/>
  <c r="P85" i="7"/>
  <c r="N85" i="7"/>
  <c r="U85" i="7" s="1"/>
  <c r="Z85" i="7" s="1"/>
  <c r="L85" i="7"/>
  <c r="J85" i="7"/>
  <c r="AF84" i="7"/>
  <c r="X84" i="7"/>
  <c r="T84" i="7"/>
  <c r="R84" i="7"/>
  <c r="P84" i="7"/>
  <c r="N84" i="7"/>
  <c r="U84" i="7" s="1"/>
  <c r="Z84" i="7" s="1"/>
  <c r="L84" i="7"/>
  <c r="J84" i="7"/>
  <c r="AE83" i="7"/>
  <c r="AD83" i="7"/>
  <c r="AF83" i="7" s="1"/>
  <c r="T83" i="7"/>
  <c r="R83" i="7"/>
  <c r="P83" i="7"/>
  <c r="N83" i="7"/>
  <c r="L83" i="7"/>
  <c r="J83" i="7"/>
  <c r="U83" i="7" s="1"/>
  <c r="Z83" i="7" s="1"/>
  <c r="AE82" i="7"/>
  <c r="AD82" i="7"/>
  <c r="AF82" i="7" s="1"/>
  <c r="X82" i="7"/>
  <c r="T82" i="7"/>
  <c r="R82" i="7"/>
  <c r="P82" i="7"/>
  <c r="N82" i="7"/>
  <c r="L82" i="7"/>
  <c r="J82" i="7"/>
  <c r="AE81" i="7"/>
  <c r="AD81" i="7"/>
  <c r="AF81" i="7" s="1"/>
  <c r="AC81" i="7"/>
  <c r="X81" i="7"/>
  <c r="T81" i="7"/>
  <c r="R81" i="7"/>
  <c r="P81" i="7"/>
  <c r="N81" i="7"/>
  <c r="U81" i="7" s="1"/>
  <c r="Z81" i="7" s="1"/>
  <c r="L81" i="7"/>
  <c r="J81" i="7"/>
  <c r="AE80" i="7"/>
  <c r="AD80" i="7"/>
  <c r="AF80" i="7" s="1"/>
  <c r="X80" i="7"/>
  <c r="T80" i="7"/>
  <c r="R80" i="7"/>
  <c r="P80" i="7"/>
  <c r="N80" i="7"/>
  <c r="U80" i="7" s="1"/>
  <c r="Z80" i="7" s="1"/>
  <c r="L80" i="7"/>
  <c r="J80" i="7"/>
  <c r="AE79" i="7"/>
  <c r="AD79" i="7"/>
  <c r="AF79" i="7" s="1"/>
  <c r="AC79" i="7"/>
  <c r="X79" i="7"/>
  <c r="T79" i="7"/>
  <c r="R79" i="7"/>
  <c r="P79" i="7"/>
  <c r="N79" i="7"/>
  <c r="U79" i="7" s="1"/>
  <c r="Z79" i="7" s="1"/>
  <c r="L79" i="7"/>
  <c r="J79" i="7"/>
  <c r="AF78" i="7"/>
  <c r="AE78" i="7"/>
  <c r="AD78" i="7"/>
  <c r="X78" i="7"/>
  <c r="T78" i="7"/>
  <c r="R78" i="7"/>
  <c r="P78" i="7"/>
  <c r="N78" i="7"/>
  <c r="U78" i="7" s="1"/>
  <c r="Z78" i="7" s="1"/>
  <c r="L78" i="7"/>
  <c r="J78" i="7"/>
  <c r="AF77" i="7"/>
  <c r="AE77" i="7"/>
  <c r="AD77" i="7"/>
  <c r="X77" i="7"/>
  <c r="T77" i="7"/>
  <c r="R77" i="7"/>
  <c r="P77" i="7"/>
  <c r="N77" i="7"/>
  <c r="U77" i="7" s="1"/>
  <c r="Z77" i="7" s="1"/>
  <c r="L77" i="7"/>
  <c r="J77" i="7"/>
  <c r="AF76" i="7"/>
  <c r="AE76" i="7"/>
  <c r="AD76" i="7"/>
  <c r="X76" i="7"/>
  <c r="T76" i="7"/>
  <c r="R76" i="7"/>
  <c r="P76" i="7"/>
  <c r="N76" i="7"/>
  <c r="U76" i="7" s="1"/>
  <c r="Z76" i="7" s="1"/>
  <c r="L76" i="7"/>
  <c r="J76" i="7"/>
  <c r="AF75" i="7"/>
  <c r="AE75" i="7"/>
  <c r="AD75" i="7"/>
  <c r="X75" i="7"/>
  <c r="T75" i="7"/>
  <c r="R75" i="7"/>
  <c r="P75" i="7"/>
  <c r="N75" i="7"/>
  <c r="U75" i="7" s="1"/>
  <c r="Z75" i="7" s="1"/>
  <c r="L75" i="7"/>
  <c r="J75" i="7"/>
  <c r="AF74" i="7"/>
  <c r="AE74" i="7"/>
  <c r="AD74" i="7"/>
  <c r="AC74" i="7"/>
  <c r="X74" i="7"/>
  <c r="T74" i="7"/>
  <c r="R74" i="7"/>
  <c r="P74" i="7"/>
  <c r="N74" i="7"/>
  <c r="L74" i="7"/>
  <c r="J74" i="7"/>
  <c r="U74" i="7" s="1"/>
  <c r="Z74" i="7" s="1"/>
  <c r="AF73" i="7"/>
  <c r="AE73" i="7"/>
  <c r="AD73" i="7"/>
  <c r="AC73" i="7"/>
  <c r="X73" i="7"/>
  <c r="T73" i="7"/>
  <c r="R73" i="7"/>
  <c r="P73" i="7"/>
  <c r="N73" i="7"/>
  <c r="L73" i="7"/>
  <c r="J73" i="7"/>
  <c r="AE72" i="7"/>
  <c r="AD72" i="7"/>
  <c r="AF72" i="7" s="1"/>
  <c r="AC72" i="7"/>
  <c r="X72" i="7"/>
  <c r="T72" i="7"/>
  <c r="R72" i="7"/>
  <c r="P72" i="7"/>
  <c r="N72" i="7"/>
  <c r="U72" i="7" s="1"/>
  <c r="Z72" i="7" s="1"/>
  <c r="L72" i="7"/>
  <c r="J72" i="7"/>
  <c r="AE71" i="7"/>
  <c r="AD71" i="7"/>
  <c r="AF71" i="7" s="1"/>
  <c r="X71" i="7"/>
  <c r="T71" i="7"/>
  <c r="R71" i="7"/>
  <c r="P71" i="7"/>
  <c r="N71" i="7"/>
  <c r="U71" i="7" s="1"/>
  <c r="Z71" i="7" s="1"/>
  <c r="L71" i="7"/>
  <c r="J71" i="7"/>
  <c r="AE70" i="7"/>
  <c r="AD70" i="7"/>
  <c r="AF70" i="7" s="1"/>
  <c r="AC70" i="7"/>
  <c r="U70" i="7"/>
  <c r="Z70" i="7" s="1"/>
  <c r="T70" i="7"/>
  <c r="R70" i="7"/>
  <c r="P70" i="7"/>
  <c r="N70" i="7"/>
  <c r="L70" i="7"/>
  <c r="J70" i="7"/>
  <c r="AE69" i="7"/>
  <c r="AD69" i="7"/>
  <c r="AF69" i="7" s="1"/>
  <c r="T69" i="7"/>
  <c r="R69" i="7"/>
  <c r="P69" i="7"/>
  <c r="N69" i="7"/>
  <c r="L69" i="7"/>
  <c r="J69" i="7"/>
  <c r="U69" i="7" s="1"/>
  <c r="Z69" i="7" s="1"/>
  <c r="AE68" i="7"/>
  <c r="AD68" i="7"/>
  <c r="X68" i="7"/>
  <c r="T68" i="7"/>
  <c r="R68" i="7"/>
  <c r="P68" i="7"/>
  <c r="N68" i="7"/>
  <c r="U68" i="7" s="1"/>
  <c r="Z68" i="7" s="1"/>
  <c r="L68" i="7"/>
  <c r="J68" i="7"/>
  <c r="AE67" i="7"/>
  <c r="AD67" i="7"/>
  <c r="AC67" i="7"/>
  <c r="T67" i="7"/>
  <c r="R67" i="7"/>
  <c r="P67" i="7"/>
  <c r="N67" i="7"/>
  <c r="U67" i="7" s="1"/>
  <c r="Z67" i="7" s="1"/>
  <c r="L67" i="7"/>
  <c r="J67" i="7"/>
  <c r="AE66" i="7"/>
  <c r="AD66" i="7"/>
  <c r="AC66" i="7"/>
  <c r="X66" i="7"/>
  <c r="T66" i="7"/>
  <c r="R66" i="7"/>
  <c r="P66" i="7"/>
  <c r="N66" i="7"/>
  <c r="L66" i="7"/>
  <c r="J66" i="7"/>
  <c r="AF65" i="7"/>
  <c r="AE65" i="7"/>
  <c r="AD65" i="7"/>
  <c r="X65" i="7"/>
  <c r="T65" i="7"/>
  <c r="R65" i="7"/>
  <c r="P65" i="7"/>
  <c r="N65" i="7"/>
  <c r="L65" i="7"/>
  <c r="J65" i="7"/>
  <c r="AF64" i="7"/>
  <c r="AE64" i="7"/>
  <c r="AD64" i="7"/>
  <c r="AC64" i="7"/>
  <c r="Z64" i="7"/>
  <c r="X64" i="7"/>
  <c r="T64" i="7"/>
  <c r="R64" i="7"/>
  <c r="P64" i="7"/>
  <c r="N64" i="7"/>
  <c r="L64" i="7"/>
  <c r="J64" i="7"/>
  <c r="U64" i="7" s="1"/>
  <c r="AF63" i="7"/>
  <c r="AE63" i="7"/>
  <c r="AD63" i="7"/>
  <c r="AC63" i="7"/>
  <c r="X63" i="7"/>
  <c r="T63" i="7"/>
  <c r="R63" i="7"/>
  <c r="P63" i="7"/>
  <c r="N63" i="7"/>
  <c r="L63" i="7"/>
  <c r="J63" i="7"/>
  <c r="U63" i="7" s="1"/>
  <c r="Z63" i="7" s="1"/>
  <c r="AE62" i="7"/>
  <c r="AD62" i="7"/>
  <c r="AF62" i="7" s="1"/>
  <c r="AC62" i="7"/>
  <c r="X62" i="7"/>
  <c r="T62" i="7"/>
  <c r="R62" i="7"/>
  <c r="P62" i="7"/>
  <c r="N62" i="7"/>
  <c r="U62" i="7" s="1"/>
  <c r="Z62" i="7" s="1"/>
  <c r="L62" i="7"/>
  <c r="J62" i="7"/>
  <c r="AE61" i="7"/>
  <c r="AD61" i="7"/>
  <c r="AC61" i="7"/>
  <c r="X61" i="7"/>
  <c r="T61" i="7"/>
  <c r="R61" i="7"/>
  <c r="P61" i="7"/>
  <c r="N61" i="7"/>
  <c r="L61" i="7"/>
  <c r="J61" i="7"/>
  <c r="AF60" i="7"/>
  <c r="AE60" i="7"/>
  <c r="AD60" i="7"/>
  <c r="AC60" i="7"/>
  <c r="Z60" i="7"/>
  <c r="X60" i="7"/>
  <c r="T60" i="7"/>
  <c r="R60" i="7"/>
  <c r="P60" i="7"/>
  <c r="N60" i="7"/>
  <c r="L60" i="7"/>
  <c r="J60" i="7"/>
  <c r="U60" i="7" s="1"/>
  <c r="AF59" i="7"/>
  <c r="AE59" i="7"/>
  <c r="AD59" i="7"/>
  <c r="AC59" i="7"/>
  <c r="X59" i="7"/>
  <c r="T59" i="7"/>
  <c r="R59" i="7"/>
  <c r="P59" i="7"/>
  <c r="N59" i="7"/>
  <c r="L59" i="7"/>
  <c r="J59" i="7"/>
  <c r="U59" i="7" s="1"/>
  <c r="Z59" i="7" s="1"/>
  <c r="AE58" i="7"/>
  <c r="AD58" i="7"/>
  <c r="AF58" i="7" s="1"/>
  <c r="X58" i="7"/>
  <c r="T58" i="7"/>
  <c r="R58" i="7"/>
  <c r="P58" i="7"/>
  <c r="N58" i="7"/>
  <c r="L58" i="7"/>
  <c r="J58" i="7"/>
  <c r="AE57" i="7"/>
  <c r="AD57" i="7"/>
  <c r="AF57" i="7" s="1"/>
  <c r="X57" i="7"/>
  <c r="T57" i="7"/>
  <c r="R57" i="7"/>
  <c r="P57" i="7"/>
  <c r="N57" i="7"/>
  <c r="U57" i="7" s="1"/>
  <c r="Z57" i="7" s="1"/>
  <c r="L57" i="7"/>
  <c r="J57" i="7"/>
  <c r="AE56" i="7"/>
  <c r="AD56" i="7"/>
  <c r="AF56" i="7" s="1"/>
  <c r="AC56" i="7"/>
  <c r="X56" i="7"/>
  <c r="T56" i="7"/>
  <c r="R56" i="7"/>
  <c r="P56" i="7"/>
  <c r="N56" i="7"/>
  <c r="U56" i="7" s="1"/>
  <c r="Z56" i="7" s="1"/>
  <c r="L56" i="7"/>
  <c r="J56" i="7"/>
  <c r="AF55" i="7"/>
  <c r="AE55" i="7"/>
  <c r="AD55" i="7"/>
  <c r="X55" i="7"/>
  <c r="T55" i="7"/>
  <c r="R55" i="7"/>
  <c r="P55" i="7"/>
  <c r="N55" i="7"/>
  <c r="U55" i="7" s="1"/>
  <c r="Z55" i="7" s="1"/>
  <c r="L55" i="7"/>
  <c r="J55" i="7"/>
  <c r="AF54" i="7"/>
  <c r="AE54" i="7"/>
  <c r="AD54" i="7"/>
  <c r="X54" i="7"/>
  <c r="T54" i="7"/>
  <c r="R54" i="7"/>
  <c r="P54" i="7"/>
  <c r="N54" i="7"/>
  <c r="U54" i="7" s="1"/>
  <c r="Z54" i="7" s="1"/>
  <c r="L54" i="7"/>
  <c r="J54" i="7"/>
  <c r="AF53" i="7"/>
  <c r="AE53" i="7"/>
  <c r="AD53" i="7"/>
  <c r="AC53" i="7"/>
  <c r="X53" i="7"/>
  <c r="T53" i="7"/>
  <c r="R53" i="7"/>
  <c r="P53" i="7"/>
  <c r="N53" i="7"/>
  <c r="L53" i="7"/>
  <c r="J53" i="7"/>
  <c r="U53" i="7" s="1"/>
  <c r="Z53" i="7" s="1"/>
  <c r="AF52" i="7"/>
  <c r="AE52" i="7"/>
  <c r="AD52" i="7"/>
  <c r="Z52" i="7"/>
  <c r="X52" i="7"/>
  <c r="T52" i="7"/>
  <c r="R52" i="7"/>
  <c r="P52" i="7"/>
  <c r="N52" i="7"/>
  <c r="L52" i="7"/>
  <c r="J52" i="7"/>
  <c r="U52" i="7" s="1"/>
  <c r="AF51" i="7"/>
  <c r="AE51" i="7"/>
  <c r="AD51" i="7"/>
  <c r="X51" i="7"/>
  <c r="T51" i="7"/>
  <c r="R51" i="7"/>
  <c r="P51" i="7"/>
  <c r="N51" i="7"/>
  <c r="L51" i="7"/>
  <c r="J51" i="7"/>
  <c r="U51" i="7" s="1"/>
  <c r="Z51" i="7" s="1"/>
  <c r="AE50" i="7"/>
  <c r="AD50" i="7"/>
  <c r="X50" i="7"/>
  <c r="T50" i="7"/>
  <c r="R50" i="7"/>
  <c r="P50" i="7"/>
  <c r="N50" i="7"/>
  <c r="L50" i="7"/>
  <c r="J50" i="7"/>
  <c r="AE49" i="7"/>
  <c r="AD49" i="7"/>
  <c r="AF49" i="7" s="1"/>
  <c r="X49" i="7"/>
  <c r="T49" i="7"/>
  <c r="R49" i="7"/>
  <c r="P49" i="7"/>
  <c r="N49" i="7"/>
  <c r="L49" i="7"/>
  <c r="J49" i="7"/>
  <c r="U49" i="7" s="1"/>
  <c r="Z49" i="7" s="1"/>
  <c r="AE48" i="7"/>
  <c r="AD48" i="7"/>
  <c r="AF48" i="7" s="1"/>
  <c r="X48" i="7"/>
  <c r="T48" i="7"/>
  <c r="R48" i="7"/>
  <c r="P48" i="7"/>
  <c r="N48" i="7"/>
  <c r="L48" i="7"/>
  <c r="J48" i="7"/>
  <c r="AE47" i="7"/>
  <c r="AD47" i="7"/>
  <c r="AF47" i="7" s="1"/>
  <c r="X47" i="7"/>
  <c r="T47" i="7"/>
  <c r="R47" i="7"/>
  <c r="P47" i="7"/>
  <c r="N47" i="7"/>
  <c r="L47" i="7"/>
  <c r="J47" i="7"/>
  <c r="U47" i="7" s="1"/>
  <c r="Z47" i="7" s="1"/>
  <c r="AE46" i="7"/>
  <c r="AD46" i="7"/>
  <c r="AF46" i="7" s="1"/>
  <c r="X46" i="7"/>
  <c r="T46" i="7"/>
  <c r="R46" i="7"/>
  <c r="P46" i="7"/>
  <c r="N46" i="7"/>
  <c r="L46" i="7"/>
  <c r="J46" i="7"/>
  <c r="AE45" i="7"/>
  <c r="AD45" i="7"/>
  <c r="AF45" i="7" s="1"/>
  <c r="X45" i="7"/>
  <c r="T45" i="7"/>
  <c r="R45" i="7"/>
  <c r="P45" i="7"/>
  <c r="N45" i="7"/>
  <c r="L45" i="7"/>
  <c r="J45" i="7"/>
  <c r="U45" i="7" s="1"/>
  <c r="Z45" i="7" s="1"/>
  <c r="AE44" i="7"/>
  <c r="AD44" i="7"/>
  <c r="AF44" i="7" s="1"/>
  <c r="AC44" i="7"/>
  <c r="T44" i="7"/>
  <c r="R44" i="7"/>
  <c r="P44" i="7"/>
  <c r="N44" i="7"/>
  <c r="L44" i="7"/>
  <c r="J44" i="7"/>
  <c r="AE43" i="7"/>
  <c r="AD43" i="7"/>
  <c r="AF43" i="7" s="1"/>
  <c r="AC43" i="7"/>
  <c r="T43" i="7"/>
  <c r="R43" i="7"/>
  <c r="P43" i="7"/>
  <c r="N43" i="7"/>
  <c r="L43" i="7"/>
  <c r="J43" i="7"/>
  <c r="U43" i="7" s="1"/>
  <c r="Z43" i="7" s="1"/>
  <c r="AE42" i="7"/>
  <c r="AD42" i="7"/>
  <c r="AF42" i="7" s="1"/>
  <c r="T42" i="7"/>
  <c r="R42" i="7"/>
  <c r="P42" i="7"/>
  <c r="N42" i="7"/>
  <c r="L42" i="7"/>
  <c r="J42" i="7"/>
  <c r="U42" i="7" s="1"/>
  <c r="Z42" i="7" s="1"/>
  <c r="AF41" i="7"/>
  <c r="AE41" i="7"/>
  <c r="AD41" i="7"/>
  <c r="AC41" i="7"/>
  <c r="T41" i="7"/>
  <c r="R41" i="7"/>
  <c r="P41" i="7"/>
  <c r="N41" i="7"/>
  <c r="L41" i="7"/>
  <c r="J41" i="7"/>
  <c r="U41" i="7" s="1"/>
  <c r="Z41" i="7" s="1"/>
  <c r="AF40" i="7"/>
  <c r="AE40" i="7"/>
  <c r="AD40" i="7"/>
  <c r="AC40" i="7"/>
  <c r="T40" i="7"/>
  <c r="R40" i="7"/>
  <c r="P40" i="7"/>
  <c r="N40" i="7"/>
  <c r="L40" i="7"/>
  <c r="J40" i="7"/>
  <c r="U40" i="7" s="1"/>
  <c r="Z40" i="7" s="1"/>
  <c r="AF39" i="7"/>
  <c r="AE39" i="7"/>
  <c r="AD39" i="7"/>
  <c r="AC39" i="7"/>
  <c r="T39" i="7"/>
  <c r="R39" i="7"/>
  <c r="P39" i="7"/>
  <c r="N39" i="7"/>
  <c r="L39" i="7"/>
  <c r="J39" i="7"/>
  <c r="U39" i="7" s="1"/>
  <c r="Z39" i="7" s="1"/>
  <c r="AF38" i="7"/>
  <c r="AE38" i="7"/>
  <c r="AD38" i="7"/>
  <c r="AC38" i="7"/>
  <c r="T38" i="7"/>
  <c r="R38" i="7"/>
  <c r="P38" i="7"/>
  <c r="N38" i="7"/>
  <c r="L38" i="7"/>
  <c r="J38" i="7"/>
  <c r="U38" i="7" s="1"/>
  <c r="Z38" i="7" s="1"/>
  <c r="AF37" i="7"/>
  <c r="AE37" i="7"/>
  <c r="AD37" i="7"/>
  <c r="Z37" i="7"/>
  <c r="X37" i="7"/>
  <c r="T37" i="7"/>
  <c r="R37" i="7"/>
  <c r="P37" i="7"/>
  <c r="N37" i="7"/>
  <c r="L37" i="7"/>
  <c r="J37" i="7"/>
  <c r="U37" i="7" s="1"/>
  <c r="AF36" i="7"/>
  <c r="AE36" i="7"/>
  <c r="AD36" i="7"/>
  <c r="AC36" i="7"/>
  <c r="X36" i="7"/>
  <c r="T36" i="7"/>
  <c r="R36" i="7"/>
  <c r="P36" i="7"/>
  <c r="N36" i="7"/>
  <c r="L36" i="7"/>
  <c r="J36" i="7"/>
  <c r="U36" i="7" s="1"/>
  <c r="Z36" i="7" s="1"/>
  <c r="AE35" i="7"/>
  <c r="AD35" i="7"/>
  <c r="AF35" i="7" s="1"/>
  <c r="AC35" i="7"/>
  <c r="X35" i="7"/>
  <c r="T35" i="7"/>
  <c r="R35" i="7"/>
  <c r="P35" i="7"/>
  <c r="N35" i="7"/>
  <c r="U35" i="7" s="1"/>
  <c r="Z35" i="7" s="1"/>
  <c r="L35" i="7"/>
  <c r="J35" i="7"/>
  <c r="AE34" i="7"/>
  <c r="AD34" i="7"/>
  <c r="AC34" i="7"/>
  <c r="X34" i="7"/>
  <c r="T34" i="7"/>
  <c r="R34" i="7"/>
  <c r="P34" i="7"/>
  <c r="N34" i="7"/>
  <c r="L34" i="7"/>
  <c r="J34" i="7"/>
  <c r="AF33" i="7"/>
  <c r="AE33" i="7"/>
  <c r="AD33" i="7"/>
  <c r="X33" i="7"/>
  <c r="T33" i="7"/>
  <c r="R33" i="7"/>
  <c r="P33" i="7"/>
  <c r="N33" i="7"/>
  <c r="L33" i="7"/>
  <c r="J33" i="7"/>
  <c r="AF32" i="7"/>
  <c r="AE32" i="7"/>
  <c r="AD32" i="7"/>
  <c r="AC32" i="7"/>
  <c r="Z32" i="7"/>
  <c r="X32" i="7"/>
  <c r="T32" i="7"/>
  <c r="R32" i="7"/>
  <c r="P32" i="7"/>
  <c r="N32" i="7"/>
  <c r="L32" i="7"/>
  <c r="J32" i="7"/>
  <c r="U32" i="7" s="1"/>
  <c r="AF31" i="7"/>
  <c r="AE31" i="7"/>
  <c r="AD31" i="7"/>
  <c r="X31" i="7"/>
  <c r="T31" i="7"/>
  <c r="R31" i="7"/>
  <c r="P31" i="7"/>
  <c r="N31" i="7"/>
  <c r="L31" i="7"/>
  <c r="J31" i="7"/>
  <c r="U31" i="7" s="1"/>
  <c r="Z31" i="7" s="1"/>
  <c r="AF30" i="7"/>
  <c r="AE30" i="7"/>
  <c r="AD30" i="7"/>
  <c r="Z30" i="7"/>
  <c r="X30" i="7"/>
  <c r="T30" i="7"/>
  <c r="R30" i="7"/>
  <c r="P30" i="7"/>
  <c r="N30" i="7"/>
  <c r="L30" i="7"/>
  <c r="J30" i="7"/>
  <c r="U30" i="7" s="1"/>
  <c r="AF29" i="7"/>
  <c r="AE29" i="7"/>
  <c r="AD29" i="7"/>
  <c r="AC29" i="7"/>
  <c r="T29" i="7"/>
  <c r="R29" i="7"/>
  <c r="P29" i="7"/>
  <c r="N29" i="7"/>
  <c r="L29" i="7"/>
  <c r="J29" i="7"/>
  <c r="U29" i="7" s="1"/>
  <c r="Z29" i="7" s="1"/>
  <c r="AF28" i="7"/>
  <c r="AE28" i="7"/>
  <c r="AD28" i="7"/>
  <c r="AC28" i="7"/>
  <c r="X28" i="7"/>
  <c r="T28" i="7"/>
  <c r="R28" i="7"/>
  <c r="P28" i="7"/>
  <c r="N28" i="7"/>
  <c r="L28" i="7"/>
  <c r="J28" i="7"/>
  <c r="U28" i="7" s="1"/>
  <c r="Z28" i="7" s="1"/>
  <c r="AE27" i="7"/>
  <c r="AD27" i="7"/>
  <c r="AF27" i="7" s="1"/>
  <c r="X27" i="7"/>
  <c r="T27" i="7"/>
  <c r="R27" i="7"/>
  <c r="P27" i="7"/>
  <c r="N27" i="7"/>
  <c r="L27" i="7"/>
  <c r="J27" i="7"/>
  <c r="AE26" i="7"/>
  <c r="AD26" i="7"/>
  <c r="AF26" i="7" s="1"/>
  <c r="AC26" i="7"/>
  <c r="T26" i="7"/>
  <c r="R26" i="7"/>
  <c r="P26" i="7"/>
  <c r="N26" i="7"/>
  <c r="L26" i="7"/>
  <c r="J26" i="7"/>
  <c r="U26" i="7" s="1"/>
  <c r="Z26" i="7" s="1"/>
  <c r="AE25" i="7"/>
  <c r="AD25" i="7"/>
  <c r="AF25" i="7" s="1"/>
  <c r="AC25" i="7"/>
  <c r="X25" i="7"/>
  <c r="T25" i="7"/>
  <c r="R25" i="7"/>
  <c r="P25" i="7"/>
  <c r="N25" i="7"/>
  <c r="U25" i="7" s="1"/>
  <c r="Z25" i="7" s="1"/>
  <c r="L25" i="7"/>
  <c r="J25" i="7"/>
  <c r="AE24" i="7"/>
  <c r="AD24" i="7"/>
  <c r="AC24" i="7"/>
  <c r="T24" i="7"/>
  <c r="R24" i="7"/>
  <c r="P24" i="7"/>
  <c r="N24" i="7"/>
  <c r="U24" i="7" s="1"/>
  <c r="Z24" i="7" s="1"/>
  <c r="L24" i="7"/>
  <c r="J24" i="7"/>
  <c r="AE23" i="7"/>
  <c r="AD23" i="7"/>
  <c r="AC23" i="7"/>
  <c r="X23" i="7"/>
  <c r="T23" i="7"/>
  <c r="R23" i="7"/>
  <c r="P23" i="7"/>
  <c r="N23" i="7"/>
  <c r="L23" i="7"/>
  <c r="J23" i="7"/>
  <c r="AF22" i="7"/>
  <c r="AE22" i="7"/>
  <c r="AD22" i="7"/>
  <c r="AC22" i="7"/>
  <c r="X22" i="7"/>
  <c r="R22" i="7"/>
  <c r="P22" i="7"/>
  <c r="N22" i="7"/>
  <c r="L22" i="7"/>
  <c r="J22" i="7"/>
  <c r="AF21" i="7"/>
  <c r="AE21" i="7"/>
  <c r="AD21" i="7"/>
  <c r="AC21" i="7"/>
  <c r="X21" i="7"/>
  <c r="T21" i="7"/>
  <c r="R21" i="7"/>
  <c r="P21" i="7"/>
  <c r="N21" i="7"/>
  <c r="L21" i="7"/>
  <c r="J21" i="7"/>
  <c r="U21" i="7" s="1"/>
  <c r="Z21" i="7" s="1"/>
  <c r="AF20" i="7"/>
  <c r="AE20" i="7"/>
  <c r="AD20" i="7"/>
  <c r="Z20" i="7"/>
  <c r="X20" i="7"/>
  <c r="T20" i="7"/>
  <c r="R20" i="7"/>
  <c r="P20" i="7"/>
  <c r="N20" i="7"/>
  <c r="L20" i="7"/>
  <c r="J20" i="7"/>
  <c r="U20" i="7" s="1"/>
  <c r="AF19" i="7"/>
  <c r="AE19" i="7"/>
  <c r="AD19" i="7"/>
  <c r="X19" i="7"/>
  <c r="T19" i="7"/>
  <c r="R19" i="7"/>
  <c r="P19" i="7"/>
  <c r="N19" i="7"/>
  <c r="L19" i="7"/>
  <c r="J19" i="7"/>
  <c r="U19" i="7" s="1"/>
  <c r="Z19" i="7" s="1"/>
  <c r="AF18" i="7"/>
  <c r="AE18" i="7"/>
  <c r="AD18" i="7"/>
  <c r="Z18" i="7"/>
  <c r="X18" i="7"/>
  <c r="T18" i="7"/>
  <c r="R18" i="7"/>
  <c r="P18" i="7"/>
  <c r="N18" i="7"/>
  <c r="L18" i="7"/>
  <c r="J18" i="7"/>
  <c r="U18" i="7" s="1"/>
  <c r="AF17" i="7"/>
  <c r="AE17" i="7"/>
  <c r="AD17" i="7"/>
  <c r="AC17" i="7"/>
  <c r="T17" i="7"/>
  <c r="R17" i="7"/>
  <c r="P17" i="7"/>
  <c r="N17" i="7"/>
  <c r="L17" i="7"/>
  <c r="J17" i="7"/>
  <c r="U17" i="7" s="1"/>
  <c r="Z17" i="7" s="1"/>
  <c r="AF16" i="7"/>
  <c r="AE16" i="7"/>
  <c r="AD16" i="7"/>
  <c r="AC16" i="7"/>
  <c r="T16" i="7"/>
  <c r="R16" i="7"/>
  <c r="P16" i="7"/>
  <c r="N16" i="7"/>
  <c r="L16" i="7"/>
  <c r="J16" i="7"/>
  <c r="U16" i="7" s="1"/>
  <c r="Z16" i="7" s="1"/>
  <c r="AF15" i="7"/>
  <c r="AE15" i="7"/>
  <c r="AD15" i="7"/>
  <c r="T15" i="7"/>
  <c r="R15" i="7"/>
  <c r="P15" i="7"/>
  <c r="N15" i="7"/>
  <c r="L15" i="7"/>
  <c r="J15" i="7"/>
  <c r="AF14" i="7"/>
  <c r="AE14" i="7"/>
  <c r="AD14" i="7"/>
  <c r="AC14" i="7"/>
  <c r="Z14" i="7"/>
  <c r="X14" i="7"/>
  <c r="T14" i="7"/>
  <c r="R14" i="7"/>
  <c r="P14" i="7"/>
  <c r="N14" i="7"/>
  <c r="L14" i="7"/>
  <c r="J14" i="7"/>
  <c r="U14" i="7" s="1"/>
  <c r="AE13" i="7"/>
  <c r="AD13" i="7"/>
  <c r="X13" i="7"/>
  <c r="T13" i="7"/>
  <c r="R13" i="7"/>
  <c r="P13" i="7"/>
  <c r="N13" i="7"/>
  <c r="L13" i="7"/>
  <c r="J13" i="7"/>
  <c r="U13" i="7" s="1"/>
  <c r="Z13" i="7" s="1"/>
  <c r="AE12" i="7"/>
  <c r="AD12" i="7"/>
  <c r="AF12" i="7" s="1"/>
  <c r="AA12" i="7"/>
  <c r="T12" i="7"/>
  <c r="R12" i="7"/>
  <c r="P12" i="7"/>
  <c r="N12" i="7"/>
  <c r="U12" i="7" s="1"/>
  <c r="Z12" i="7" s="1"/>
  <c r="L12" i="7"/>
  <c r="J12" i="7"/>
  <c r="AE11" i="7"/>
  <c r="AD11" i="7"/>
  <c r="AC11" i="7"/>
  <c r="X11" i="7"/>
  <c r="T11" i="7"/>
  <c r="R11" i="7"/>
  <c r="P11" i="7"/>
  <c r="N11" i="7"/>
  <c r="L11" i="7"/>
  <c r="J11" i="7"/>
  <c r="AE10" i="7"/>
  <c r="AD10" i="7"/>
  <c r="AF10" i="7" s="1"/>
  <c r="Z10" i="7"/>
  <c r="X10" i="7"/>
  <c r="T10" i="7"/>
  <c r="R10" i="7"/>
  <c r="P10" i="7"/>
  <c r="N10" i="7"/>
  <c r="L10" i="7"/>
  <c r="J10" i="7"/>
  <c r="U10" i="7" s="1"/>
  <c r="AF9" i="7"/>
  <c r="AE9" i="7"/>
  <c r="AD9" i="7"/>
  <c r="AC9" i="7"/>
  <c r="T9" i="7"/>
  <c r="R9" i="7"/>
  <c r="P9" i="7"/>
  <c r="N9" i="7"/>
  <c r="L9" i="7"/>
  <c r="J9" i="7"/>
  <c r="U9" i="7" s="1"/>
  <c r="Z9" i="7" s="1"/>
  <c r="AF8" i="7"/>
  <c r="AE8" i="7"/>
  <c r="AD8" i="7"/>
  <c r="AC8" i="7"/>
  <c r="T8" i="7"/>
  <c r="R8" i="7"/>
  <c r="P8" i="7"/>
  <c r="N8" i="7"/>
  <c r="L8" i="7"/>
  <c r="J8" i="7"/>
  <c r="U8" i="7" s="1"/>
  <c r="Z8" i="7" s="1"/>
  <c r="AE7" i="7"/>
  <c r="AD7" i="7"/>
  <c r="X7" i="7"/>
  <c r="T7" i="7"/>
  <c r="R7" i="7"/>
  <c r="P7" i="7"/>
  <c r="N7" i="7"/>
  <c r="L7" i="7"/>
  <c r="J7" i="7"/>
  <c r="U7" i="7" s="1"/>
  <c r="Z7" i="7" s="1"/>
  <c r="AE6" i="7"/>
  <c r="AD6" i="7"/>
  <c r="AF6" i="7" s="1"/>
  <c r="AC6" i="7"/>
  <c r="T6" i="7"/>
  <c r="R6" i="7"/>
  <c r="P6" i="7"/>
  <c r="N6" i="7"/>
  <c r="L6" i="7"/>
  <c r="J6" i="7"/>
  <c r="AE5" i="7"/>
  <c r="AD5" i="7"/>
  <c r="AC5" i="7"/>
  <c r="T5" i="7"/>
  <c r="R5" i="7"/>
  <c r="P5" i="7"/>
  <c r="N5" i="7"/>
  <c r="L5" i="7"/>
  <c r="J5" i="7"/>
  <c r="U5" i="7" s="1"/>
  <c r="Z5" i="7" s="1"/>
  <c r="AE4" i="7"/>
  <c r="T4" i="7"/>
  <c r="R4" i="7"/>
  <c r="P4" i="7"/>
  <c r="N4" i="7"/>
  <c r="U4" i="7" s="1"/>
  <c r="Z4" i="7" s="1"/>
  <c r="L4" i="7"/>
  <c r="J4" i="7"/>
  <c r="AF5" i="7" l="1"/>
  <c r="AD4" i="7"/>
  <c r="AF4" i="7" s="1"/>
  <c r="AF68" i="7"/>
  <c r="AF50" i="7"/>
  <c r="AF13" i="7"/>
  <c r="AF7" i="7"/>
  <c r="Z155" i="7"/>
  <c r="Z175" i="7"/>
  <c r="Z201" i="7"/>
  <c r="U6" i="7"/>
  <c r="Z6" i="7" s="1"/>
  <c r="AF11" i="7"/>
  <c r="U22" i="7"/>
  <c r="Z22" i="7" s="1"/>
  <c r="U23" i="7"/>
  <c r="Z23" i="7" s="1"/>
  <c r="AF24" i="7"/>
  <c r="U33" i="7"/>
  <c r="Z33" i="7" s="1"/>
  <c r="AF34" i="7"/>
  <c r="U44" i="7"/>
  <c r="Z44" i="7" s="1"/>
  <c r="U48" i="7"/>
  <c r="Z48" i="7" s="1"/>
  <c r="U58" i="7"/>
  <c r="Z58" i="7" s="1"/>
  <c r="AF61" i="7"/>
  <c r="U66" i="7"/>
  <c r="Z66" i="7" s="1"/>
  <c r="AF67" i="7"/>
  <c r="U73" i="7"/>
  <c r="Z73" i="7" s="1"/>
  <c r="U88" i="7"/>
  <c r="Z88" i="7" s="1"/>
  <c r="U91" i="7"/>
  <c r="Z91" i="7" s="1"/>
  <c r="U108" i="7"/>
  <c r="Z108" i="7" s="1"/>
  <c r="U110" i="7"/>
  <c r="Z110" i="7" s="1"/>
  <c r="U112" i="7"/>
  <c r="Z112" i="7" s="1"/>
  <c r="U114" i="7"/>
  <c r="Z114" i="7" s="1"/>
  <c r="U120" i="7"/>
  <c r="Z120" i="7" s="1"/>
  <c r="Z153" i="7"/>
  <c r="Z204" i="7"/>
  <c r="Z206" i="7"/>
  <c r="Z208" i="7"/>
  <c r="Z210" i="7"/>
  <c r="Z212" i="7"/>
  <c r="Z214" i="7"/>
  <c r="Z216" i="7"/>
  <c r="U11" i="7"/>
  <c r="Z11" i="7" s="1"/>
  <c r="U15" i="7"/>
  <c r="Z15" i="7" s="1"/>
  <c r="AF23" i="7"/>
  <c r="U27" i="7"/>
  <c r="Z27" i="7" s="1"/>
  <c r="U34" i="7"/>
  <c r="Z34" i="7" s="1"/>
  <c r="U46" i="7"/>
  <c r="Z46" i="7" s="1"/>
  <c r="U50" i="7"/>
  <c r="Z50" i="7" s="1"/>
  <c r="U61" i="7"/>
  <c r="Z61" i="7" s="1"/>
  <c r="U65" i="7"/>
  <c r="Z65" i="7" s="1"/>
  <c r="AF66" i="7"/>
  <c r="U82" i="7"/>
  <c r="Z82" i="7" s="1"/>
  <c r="U92" i="7"/>
  <c r="Z92" i="7" s="1"/>
  <c r="U94" i="7"/>
  <c r="Z94" i="7" s="1"/>
  <c r="U109" i="7"/>
  <c r="Z109" i="7" s="1"/>
  <c r="U111" i="7"/>
  <c r="Z111" i="7" s="1"/>
  <c r="U116" i="7"/>
  <c r="Z116" i="7" s="1"/>
  <c r="U118" i="7"/>
  <c r="Z118" i="7" s="1"/>
  <c r="Z223" i="7"/>
  <c r="Z225" i="7"/>
  <c r="Z227" i="7"/>
  <c r="Z229" i="7"/>
  <c r="Z231" i="7"/>
  <c r="Z233" i="7"/>
  <c r="Z235" i="7"/>
  <c r="Z243" i="7"/>
  <c r="Z514" i="7"/>
  <c r="U237" i="7"/>
  <c r="Z237" i="7" s="1"/>
  <c r="Z238" i="7"/>
  <c r="U241" i="7"/>
  <c r="Z241" i="7" s="1"/>
  <c r="Z242" i="7"/>
  <c r="U245" i="7"/>
  <c r="Z245" i="7" s="1"/>
  <c r="Z246" i="7"/>
  <c r="U249" i="7"/>
  <c r="Z249" i="7" s="1"/>
  <c r="Z250" i="7"/>
  <c r="Z254" i="7"/>
  <c r="Z258" i="7"/>
  <c r="Z262" i="7"/>
  <c r="Z266" i="7"/>
  <c r="Z270" i="7"/>
  <c r="Z274" i="7"/>
  <c r="Z282" i="7"/>
  <c r="Z302" i="7"/>
  <c r="Z306" i="7"/>
  <c r="Z310" i="7"/>
  <c r="Z314" i="7"/>
  <c r="Z330" i="7"/>
  <c r="Z334" i="7"/>
  <c r="Z338" i="7"/>
  <c r="Z342" i="7"/>
  <c r="U276" i="7"/>
  <c r="Z276" i="7" s="1"/>
  <c r="U279" i="7"/>
  <c r="U281" i="7"/>
  <c r="Z281" i="7" s="1"/>
  <c r="U286" i="7"/>
  <c r="Z286" i="7"/>
  <c r="Z288" i="7"/>
  <c r="Z290" i="7"/>
  <c r="Z292" i="7"/>
  <c r="U295" i="7"/>
  <c r="Z295" i="7" s="1"/>
  <c r="Z346" i="7"/>
  <c r="Z279" i="7"/>
  <c r="U239" i="7"/>
  <c r="Z239" i="7" s="1"/>
  <c r="Z240" i="7"/>
  <c r="U243" i="7"/>
  <c r="Z244" i="7"/>
  <c r="U247" i="7"/>
  <c r="Z247" i="7" s="1"/>
  <c r="Z248" i="7"/>
  <c r="Z252" i="7"/>
  <c r="Z256" i="7"/>
  <c r="Z260" i="7"/>
  <c r="Z264" i="7"/>
  <c r="Z268" i="7"/>
  <c r="Z272" i="7"/>
  <c r="Z284" i="7"/>
  <c r="Z300" i="7"/>
  <c r="Z304" i="7"/>
  <c r="Z308" i="7"/>
  <c r="Z312" i="7"/>
  <c r="Z316" i="7"/>
  <c r="Z328" i="7"/>
  <c r="Z332" i="7"/>
  <c r="Z336" i="7"/>
  <c r="Z340" i="7"/>
  <c r="Z344" i="7"/>
  <c r="U422" i="7"/>
  <c r="U424" i="7"/>
  <c r="U426" i="7"/>
  <c r="U465" i="7"/>
  <c r="Z465" i="7" s="1"/>
  <c r="U479" i="7"/>
  <c r="Z479" i="7" s="1"/>
  <c r="U482" i="7"/>
  <c r="Z482" i="7" s="1"/>
  <c r="U485" i="7"/>
  <c r="Z485" i="7" s="1"/>
  <c r="U487" i="7"/>
  <c r="U359" i="7"/>
  <c r="Z359" i="7" s="1"/>
  <c r="U373" i="7"/>
  <c r="Z373" i="7" s="1"/>
  <c r="U380" i="7"/>
  <c r="Z380" i="7" s="1"/>
  <c r="Z384" i="7"/>
  <c r="Z385" i="7"/>
  <c r="Z386" i="7"/>
  <c r="Z387" i="7"/>
  <c r="Z388" i="7"/>
  <c r="Z389" i="7"/>
  <c r="Z390" i="7"/>
  <c r="Z391" i="7"/>
  <c r="Z392" i="7"/>
  <c r="Z393" i="7"/>
  <c r="Z394" i="7"/>
  <c r="Z395" i="7"/>
  <c r="Z396" i="7"/>
  <c r="Z397" i="7"/>
  <c r="Z398" i="7"/>
  <c r="Z399" i="7"/>
  <c r="Z400" i="7"/>
  <c r="Z401" i="7"/>
  <c r="Z402" i="7"/>
  <c r="Z403" i="7"/>
  <c r="Z404" i="7"/>
  <c r="Z405" i="7"/>
  <c r="Z406" i="7"/>
  <c r="Z407" i="7"/>
  <c r="Z408" i="7"/>
  <c r="Z409" i="7"/>
  <c r="Z410" i="7"/>
  <c r="Z411" i="7"/>
  <c r="Z412" i="7"/>
  <c r="Z413" i="7"/>
  <c r="Z414" i="7"/>
  <c r="Z415" i="7"/>
  <c r="Z416" i="7"/>
  <c r="Z417" i="7"/>
  <c r="Z418" i="7"/>
  <c r="Z419" i="7"/>
  <c r="Z420" i="7"/>
  <c r="Z421" i="7"/>
  <c r="Z422" i="7"/>
  <c r="Z423" i="7"/>
  <c r="Z424" i="7"/>
  <c r="Z425" i="7"/>
  <c r="Z426" i="7"/>
  <c r="U433" i="7"/>
  <c r="Z433" i="7" s="1"/>
  <c r="U435" i="7"/>
  <c r="Z435" i="7" s="1"/>
  <c r="U437" i="7"/>
  <c r="Z437" i="7" s="1"/>
  <c r="U440" i="7"/>
  <c r="Z440" i="7" s="1"/>
  <c r="U477" i="7"/>
  <c r="Z477" i="7" s="1"/>
  <c r="U347" i="7"/>
  <c r="Z347" i="7" s="1"/>
  <c r="U483" i="7"/>
  <c r="Z483" i="7" s="1"/>
  <c r="U486" i="7"/>
  <c r="Z486" i="7"/>
  <c r="Z489" i="7"/>
  <c r="Z490" i="7"/>
  <c r="U480" i="7"/>
  <c r="Z480" i="7" s="1"/>
  <c r="U498" i="7"/>
  <c r="U531" i="7"/>
  <c r="Z531" i="7"/>
  <c r="U535" i="7"/>
  <c r="Z535" i="7"/>
  <c r="U539" i="7"/>
  <c r="Z539" i="7"/>
  <c r="Z510" i="7"/>
  <c r="Z579" i="7"/>
  <c r="Z583" i="7"/>
  <c r="Z587" i="7"/>
  <c r="Z591" i="7"/>
  <c r="Z595" i="7"/>
  <c r="Z603" i="7"/>
  <c r="Z615" i="7"/>
  <c r="Z619" i="7"/>
  <c r="Z637" i="7"/>
  <c r="Z641" i="7"/>
  <c r="U497" i="7"/>
  <c r="Z497" i="7" s="1"/>
  <c r="Z500" i="7"/>
  <c r="U524" i="7"/>
  <c r="Z524" i="7" s="1"/>
  <c r="U542" i="7"/>
  <c r="Z542" i="7" s="1"/>
  <c r="Z487" i="7"/>
  <c r="U490" i="7"/>
  <c r="U507" i="7"/>
  <c r="Z507" i="7" s="1"/>
  <c r="Z508" i="7"/>
  <c r="U511" i="7"/>
  <c r="Z511" i="7" s="1"/>
  <c r="Z512" i="7"/>
  <c r="U515" i="7"/>
  <c r="Z515" i="7" s="1"/>
  <c r="Z516" i="7"/>
  <c r="U519" i="7"/>
  <c r="Z519" i="7" s="1"/>
  <c r="Z520" i="7"/>
  <c r="U523" i="7"/>
  <c r="Z523" i="7" s="1"/>
  <c r="U541" i="7"/>
  <c r="Z541" i="7" s="1"/>
  <c r="U547" i="7"/>
  <c r="Z547" i="7" s="1"/>
  <c r="U549" i="7"/>
  <c r="Z549" i="7" s="1"/>
  <c r="U551" i="7"/>
  <c r="Z551" i="7" s="1"/>
  <c r="U553" i="7"/>
  <c r="Z553" i="7" s="1"/>
  <c r="U555" i="7"/>
  <c r="Z555" i="7" s="1"/>
  <c r="U557" i="7"/>
  <c r="Z557" i="7" s="1"/>
  <c r="U560" i="7"/>
  <c r="Z560" i="7" s="1"/>
  <c r="U562" i="7"/>
  <c r="Z562" i="7"/>
  <c r="U564" i="7"/>
  <c r="Z564" i="7"/>
  <c r="U566" i="7"/>
  <c r="Z566" i="7"/>
  <c r="U568" i="7"/>
  <c r="Z568" i="7"/>
  <c r="U570" i="7"/>
  <c r="Z570" i="7"/>
  <c r="U574" i="7"/>
  <c r="Z574" i="7" s="1"/>
  <c r="U577" i="7"/>
  <c r="Z577" i="7" s="1"/>
  <c r="U599" i="7"/>
  <c r="Z599" i="7"/>
  <c r="U611" i="7"/>
  <c r="Z611" i="7" s="1"/>
  <c r="U613" i="7"/>
  <c r="Z613" i="7" s="1"/>
  <c r="U624" i="7"/>
  <c r="Z624" i="7" s="1"/>
  <c r="U626" i="7"/>
  <c r="Z626" i="7" s="1"/>
  <c r="U628" i="7"/>
  <c r="Z628" i="7" s="1"/>
  <c r="U630" i="7"/>
  <c r="Z630" i="7" s="1"/>
  <c r="U632" i="7"/>
  <c r="Z632" i="7" s="1"/>
  <c r="U634" i="7"/>
  <c r="Z634" i="7" s="1"/>
  <c r="Z498" i="7"/>
  <c r="U501" i="7"/>
  <c r="Z501" i="7" s="1"/>
  <c r="Z502" i="7"/>
  <c r="U525" i="7"/>
  <c r="Z525" i="7" s="1"/>
  <c r="Z526" i="7"/>
  <c r="Z529" i="7"/>
  <c r="U532" i="7"/>
  <c r="Z532" i="7" s="1"/>
  <c r="Z533" i="7"/>
  <c r="U536" i="7"/>
  <c r="Z536" i="7" s="1"/>
  <c r="Z537" i="7"/>
  <c r="U540" i="7"/>
  <c r="Z540" i="7" s="1"/>
  <c r="U543" i="7"/>
  <c r="Z543" i="7" s="1"/>
  <c r="Z544" i="7"/>
  <c r="Z581" i="7"/>
  <c r="Z585" i="7"/>
  <c r="Z589" i="7"/>
  <c r="Z593" i="7"/>
  <c r="Z605" i="7"/>
  <c r="Z617" i="7"/>
  <c r="Z621" i="7"/>
  <c r="Z635" i="7"/>
  <c r="Z639" i="7"/>
  <c r="Z643" i="7"/>
  <c r="Z518" i="7"/>
  <c r="Z522" i="7"/>
  <c r="U546" i="7"/>
  <c r="Z546" i="7" s="1"/>
  <c r="U548" i="7"/>
  <c r="Z548" i="7" s="1"/>
  <c r="U550" i="7"/>
  <c r="Z550" i="7" s="1"/>
  <c r="U552" i="7"/>
  <c r="Z552" i="7" s="1"/>
  <c r="U554" i="7"/>
  <c r="Z554" i="7" s="1"/>
  <c r="U556" i="7"/>
  <c r="Z556" i="7" s="1"/>
  <c r="U558" i="7"/>
  <c r="Z558" i="7" s="1"/>
  <c r="U563" i="7"/>
  <c r="Z563" i="7" s="1"/>
  <c r="U565" i="7"/>
  <c r="Z565" i="7" s="1"/>
  <c r="U567" i="7"/>
  <c r="Z567" i="7" s="1"/>
  <c r="U569" i="7"/>
  <c r="Z569" i="7" s="1"/>
  <c r="U571" i="7"/>
  <c r="Z571" i="7" s="1"/>
  <c r="U573" i="7"/>
  <c r="Z573" i="7" s="1"/>
  <c r="U598" i="7"/>
  <c r="Z598" i="7" s="1"/>
  <c r="U600" i="7"/>
  <c r="Z600" i="7" s="1"/>
  <c r="U602" i="7"/>
  <c r="Z602" i="7" s="1"/>
  <c r="U609" i="7"/>
  <c r="Z609" i="7" s="1"/>
  <c r="U612" i="7"/>
  <c r="Z612" i="7" s="1"/>
  <c r="U627" i="7"/>
  <c r="Z627" i="7" s="1"/>
  <c r="U629" i="7"/>
  <c r="Z629" i="7" s="1"/>
  <c r="U631" i="7"/>
  <c r="Z631" i="7" s="1"/>
  <c r="U633" i="7"/>
  <c r="Z633" i="7" s="1"/>
</calcChain>
</file>

<file path=xl/sharedStrings.xml><?xml version="1.0" encoding="utf-8"?>
<sst xmlns="http://schemas.openxmlformats.org/spreadsheetml/2006/main" count="1623" uniqueCount="954">
  <si>
    <t>PESO 40</t>
  </si>
  <si>
    <t>Grado di cantierabilità e realizzabilità del progetto (7,5,15,22,30)</t>
  </si>
  <si>
    <t>Sostenibilità economico-finanziaria del progetto (scarso, sufficiente, buono, eccellente) (10,20,30,40)</t>
  </si>
  <si>
    <t>Impatto sull’innovazione di processo, sulla qualità e sicurezza del lavoro, sull’impatto energetico- ambientale e idrico (10,20,30,40)</t>
  </si>
  <si>
    <t>PESO 60</t>
  </si>
  <si>
    <t>Rilevanza tecnologica e innovativa del progetto (10,20,30,40)</t>
  </si>
  <si>
    <t>Congruità e pertinenza dei costi esposti rispetto agli obiettivi progettuali, al piano di lavoro delineato e alle specifiche del bando (5,10,15,20)</t>
  </si>
  <si>
    <t>TOTALE 1</t>
  </si>
  <si>
    <t>PREMIALITA' Rilevanza della componente femminile e giovanile (consistenza numerica all'interno della compagine societaria)</t>
  </si>
  <si>
    <t>Punteggio totale massimo assegnabile (2,5)</t>
  </si>
  <si>
    <t>Caratteristiche di sostenibilità e inclusione sociale</t>
  </si>
  <si>
    <t>valore investimento</t>
  </si>
  <si>
    <t>contributo ammissibile</t>
  </si>
  <si>
    <t xml:space="preserve">N. </t>
  </si>
  <si>
    <t>ID</t>
  </si>
  <si>
    <t>RAGIONE SOCIALE</t>
  </si>
  <si>
    <t>Femminile</t>
  </si>
  <si>
    <t>Giovanile</t>
  </si>
  <si>
    <t>Punterggio</t>
  </si>
  <si>
    <t>MAGLIFICIO TOMAS SRL</t>
  </si>
  <si>
    <t>x</t>
  </si>
  <si>
    <t>EURO ARREDAMENTI S.R.L.</t>
  </si>
  <si>
    <t>FINITURE METALLI ZORDAN S.R.L.</t>
  </si>
  <si>
    <t>RINCI  SRL</t>
  </si>
  <si>
    <t>ORMA GROUP S.R.L.</t>
  </si>
  <si>
    <t>L.F. S.R.L.</t>
  </si>
  <si>
    <t>G.F.M. ELETTRICA DI MARANGONI FABIO</t>
  </si>
  <si>
    <t>AMOR DI GELATODID‘ANGELO EMILIAN</t>
  </si>
  <si>
    <t>GOLD LINE SRL</t>
  </si>
  <si>
    <t>ACCATTOLI GIUSEPPE</t>
  </si>
  <si>
    <t>PICCHIO VERDE DI D'ANGELO &amp; C. SNC</t>
  </si>
  <si>
    <t>MATILDE OLIVIERI SRL</t>
  </si>
  <si>
    <t>SOL.E.A SRL</t>
  </si>
  <si>
    <t>ANTONELLI AUTO DI ANTONELLI ENRICO E ANTONELLI SUSANNA &amp; C. S. A.S.</t>
  </si>
  <si>
    <t>AUTOTRASPORTI IN C/TERZI MARCHEGIANI S.N.C. DI MARCHEGIANI MAURO E ACHILIANO</t>
  </si>
  <si>
    <t>CREAZIONI ANTONELLA S.R.L.</t>
  </si>
  <si>
    <t>SERIGRAPH S.R.L.</t>
  </si>
  <si>
    <t>LA STIRERIA S.R.L.S.</t>
  </si>
  <si>
    <t>MEI ALICE</t>
  </si>
  <si>
    <t>TIMBRIFICIO ROSSI SNC DI ROSSI ROBERTO &amp; GIANCARLO</t>
  </si>
  <si>
    <t>CREAZIONI FALASCO SRL</t>
  </si>
  <si>
    <t>FUTURINFISSI S.N.C. DI MARINELLI GRAZIANO &amp; C.</t>
  </si>
  <si>
    <t>SINTEC S.R.L.S.</t>
  </si>
  <si>
    <t>GE.CO. TREND SOCIETA' A RESPONSABILITA' LIMITATA IN BREVE GE.CO TREND S.R.L.</t>
  </si>
  <si>
    <t>AUTOTRASPORTI NARDI SERAFINO &amp; FIGLI S.N.C.</t>
  </si>
  <si>
    <t>TMT S.R.L.</t>
  </si>
  <si>
    <t>CENTROVENTILAZIONE SRL</t>
  </si>
  <si>
    <t>PECCATI DI GOLA SNC DEI F.LLI CASAGRANDE M.</t>
  </si>
  <si>
    <t>ACMA S.R.L.</t>
  </si>
  <si>
    <t>ARTERICAMI SRL</t>
  </si>
  <si>
    <t>FONDERIE EVOLUTION SOCIETA' A RESPONSABILITA' LIMITATA</t>
  </si>
  <si>
    <t>ST PROFESSIONAL S.R.L.</t>
  </si>
  <si>
    <t>SAVI ENRICO</t>
  </si>
  <si>
    <t>CLL S.R.L.</t>
  </si>
  <si>
    <t>IL PICCHIO METALWORKS SNC DI CIOCCI LINO E LIBERATI SAVERIO</t>
  </si>
  <si>
    <t>GAGLIARDI PIERINO &amp; C. SNC</t>
  </si>
  <si>
    <t>GUSTRO‘ S.R.L.</t>
  </si>
  <si>
    <t>FLUX S.R.L.</t>
  </si>
  <si>
    <t>V.F. LAVORAZIONI ITALIANE SRLS</t>
  </si>
  <si>
    <t>POWER S.R.L.</t>
  </si>
  <si>
    <t>DEFO SRL UTENSILERIA INDUSTRIALE</t>
  </si>
  <si>
    <t>SELITA COSTRUZIONI SRL</t>
  </si>
  <si>
    <t>DV AUTOMAZIONI SRL</t>
  </si>
  <si>
    <t>SERROMARCHE S.R.L.</t>
  </si>
  <si>
    <t>SIL.CAL INDUSTRIE S.R.L.</t>
  </si>
  <si>
    <t>CALZATURIFICIO MEN‘S SHOES SRL</t>
  </si>
  <si>
    <t>NEW T.J. SRL SEMPLIFICATA</t>
  </si>
  <si>
    <t>GIOTTO S.R.L.</t>
  </si>
  <si>
    <t>BELLINI S.R.L.</t>
  </si>
  <si>
    <t>CONSORTI MULTISERVICE SRL</t>
  </si>
  <si>
    <t>FASHION LAB SRL</t>
  </si>
  <si>
    <t>FALEGNAMERIA 2T DI TIRABASSI MARCO E LUCA SNC</t>
  </si>
  <si>
    <t>MARCO FABIANI SRL</t>
  </si>
  <si>
    <t>FASTBOX SRL</t>
  </si>
  <si>
    <t>ONORANZE FUNEBRI CARDINETTI GIANNI &amp; FIGLI S.R.L.</t>
  </si>
  <si>
    <t>CIESSE SRL</t>
  </si>
  <si>
    <t>MARCHETTI GOMME SRL</t>
  </si>
  <si>
    <t>ANTINCENDIO  TOLENTINO  S.R.L.</t>
  </si>
  <si>
    <t>AUTOCARROZZERIA STRAPPATO S.R.L.</t>
  </si>
  <si>
    <t>CARROZZERIA F.LLI ARCANGELI S.R.L.</t>
  </si>
  <si>
    <t>VI.LE.VI. S.R.L.</t>
  </si>
  <si>
    <t>AM BEAUTY GARDEN DI MODESTO ARIANNA</t>
  </si>
  <si>
    <t>GNC SRL</t>
  </si>
  <si>
    <t>DI LUIGI ELIO &amp; C. SNC</t>
  </si>
  <si>
    <t>COMPUTER SISTEMI S.R.L.</t>
  </si>
  <si>
    <t>CASA ARREDO DI PITTORI ALBERTO E ANNA MARIA S.N.C.</t>
  </si>
  <si>
    <t>3.F. ELETTRONICA DI FERRACUTI ANDREA</t>
  </si>
  <si>
    <t>P.L. DI PAMBIANCHI MASSIMILIANO &amp; LUCA S.A.S.</t>
  </si>
  <si>
    <t>METAL GRONDE DI PISELLI MARCO &amp; C. S.N.C. (MetalGronde 2008 Srl)</t>
  </si>
  <si>
    <t>F.G. PITTURE S.R.L.S.</t>
  </si>
  <si>
    <t>PELLEGRINI IMPIANTI DI PELLEGRINI ANDREA &amp; C. - S.N.C.</t>
  </si>
  <si>
    <t>MARTARELLI PAOLO</t>
  </si>
  <si>
    <t>CARP.EDIL S.N.C. DI CROCETTI AGOSTINO E SCIARRA ROBERTO</t>
  </si>
  <si>
    <t>GMC DI FAMMILUME EMANUELE &amp; C SNC</t>
  </si>
  <si>
    <t>GIEMME CUT SRL</t>
  </si>
  <si>
    <t>FEMME S.N.C. DI VELLA FEDERICA &amp; MANDORLINI MARA</t>
  </si>
  <si>
    <t>LMF TESEI SRL</t>
  </si>
  <si>
    <t>MO.CA.ME. S.A.S. DI TRAVAGLINI ACQUAVIVA MAURO &amp; C.</t>
  </si>
  <si>
    <t>AUTOCARROZZERIA RICHY S.R.L.</t>
  </si>
  <si>
    <t>ETA MECCANICA S.R.L.</t>
  </si>
  <si>
    <t>OFFICINE BALEANI S.R.L.</t>
  </si>
  <si>
    <t>IMPRESA EDILE SIMONETTI S.R.L. DI SIMONETTI ALBERTO</t>
  </si>
  <si>
    <t>ANODICA S.R.L.</t>
  </si>
  <si>
    <t>LOVE YOURSELF DI SARA DE ANGELIS</t>
  </si>
  <si>
    <t>LA TRAMA S.R.L.</t>
  </si>
  <si>
    <t>STEP DI TIDEI AGOSTINO</t>
  </si>
  <si>
    <t>PASITAL S.R.L.</t>
  </si>
  <si>
    <t>C.G.S. SRL</t>
  </si>
  <si>
    <t>BUSCARINI DI BADIALI SIMONE</t>
  </si>
  <si>
    <t>MOXAA S.R.L.</t>
  </si>
  <si>
    <t>DUCANERO S.R.L.</t>
  </si>
  <si>
    <t>SIA SRL</t>
  </si>
  <si>
    <t>SUOLIFICIO V.S. SRL</t>
  </si>
  <si>
    <t>NUOVA FALERIA S.R.L.</t>
  </si>
  <si>
    <t>MECCANICA MASSIMI SOCIETA‘ A RESPONSABILITA‘ LIMITATA SEMPLIFICATA</t>
  </si>
  <si>
    <t>SUOLIFICIO LAPERLA S.R.L.</t>
  </si>
  <si>
    <t>NOCIONI GUIDO E C. - S.N.C.</t>
  </si>
  <si>
    <t>GR MOBILI SRL</t>
  </si>
  <si>
    <t>GELOSI &amp; CIARROCCA S.R.L.</t>
  </si>
  <si>
    <t>INNOVA ESTETICA DI BIANCHINI ANNALISA</t>
  </si>
  <si>
    <t>MECCANITEC DI PERNINI ANDREA  &amp;  C. S.A.S.</t>
  </si>
  <si>
    <t>BAGHETTI FRANCESCO S.R.L.</t>
  </si>
  <si>
    <t>PANETTERIA PASTICCERIA LAURI S.N.C. DI GATTAFONI CHRISTIAN</t>
  </si>
  <si>
    <t>NEW PROJECT S.R.L.</t>
  </si>
  <si>
    <t>GLASS-TECH SRL7,5</t>
  </si>
  <si>
    <t>DIAMFONDI SRL UNIPERSONALE</t>
  </si>
  <si>
    <t>SEISENSI CHOCOLATE PASSION BY FILOMENA DI GENNARO</t>
  </si>
  <si>
    <t>VITALI DI VITALI GIUSEPPE E GIAMPIERO &amp; C. - S.N.C.</t>
  </si>
  <si>
    <t>THE LUX DI REPUPILLI CRISTIAN &amp; C. S.N.C.</t>
  </si>
  <si>
    <t>GS PACKAGING S.R.L.</t>
  </si>
  <si>
    <t>ERREGI SRL</t>
  </si>
  <si>
    <t>ITALIATARTUFI S.R.L.</t>
  </si>
  <si>
    <t>ON AUTO S.R.L.</t>
  </si>
  <si>
    <t>GRUPPO MARCONI DI MARCONI MILCO</t>
  </si>
  <si>
    <t>CARROZZERIA CASSIANI MIRCO</t>
  </si>
  <si>
    <t>TKM SRL SEMPLIFICATA</t>
  </si>
  <si>
    <t>PANIFICIO CALISTRO DI MENTILI VALENTINA &amp; C. SNC</t>
  </si>
  <si>
    <t>ARREDAMENTI PENNESI DI PENNESI MAURO &amp; C. SNC</t>
  </si>
  <si>
    <t>TERRIBILI RAIMONDO &amp; C. S.R.L.</t>
  </si>
  <si>
    <t>SOCEN S.R.L.</t>
  </si>
  <si>
    <t>CINOVA S.R.L.</t>
  </si>
  <si>
    <t>C &amp; C EXPRESS S.A.S. DI PAOLINI FRANCA &amp; C.</t>
  </si>
  <si>
    <t>CENTRO SERVIZI FUNEBRI SRL</t>
  </si>
  <si>
    <t>NIALAB DI LARA LATTANZI</t>
  </si>
  <si>
    <t>DESIDERI DI DESIDERI GIUSEPPE &amp; C.SNC</t>
  </si>
  <si>
    <t>CIUCANI MOCASSINO MACHINERY SRL</t>
  </si>
  <si>
    <t>I.D.S. IMPIANTI DI SICUREZZA DI BOSSL FRANZ XAVER</t>
  </si>
  <si>
    <t>CINTURIFICIO CRISTABEL DI ROSARIO SIMONELLI &amp; C. SNC</t>
  </si>
  <si>
    <t>SUOLIFICIO VALERI DI VALERI ALESSANDRO</t>
  </si>
  <si>
    <t>F.LLI FERRI FLORIANO - ALFIERO &amp; C. S.N.C.</t>
  </si>
  <si>
    <t>PROGETTO RELAX SRL</t>
  </si>
  <si>
    <t>VOGLIA DI PASTA S.N.C. DI STORARI FEDERICA &amp; C.</t>
  </si>
  <si>
    <t>PIOVATICCI  MARCELLO</t>
  </si>
  <si>
    <t>CINGOLANI SIMONE</t>
  </si>
  <si>
    <t>NUOVO TEAM 4 DI SALVI &amp; MARCHIONNI S.N.C.</t>
  </si>
  <si>
    <t>MAGGIO ADUA DI SIMONI SILVANO</t>
  </si>
  <si>
    <t>AERNOVA S.R.L.</t>
  </si>
  <si>
    <t>EVOMET S.R.L.</t>
  </si>
  <si>
    <t>RICCI S.R.L.</t>
  </si>
  <si>
    <t>OPHYGAS S.R.L.</t>
  </si>
  <si>
    <t>AD PARRUCCHIERI DI ALKETA DODAJ</t>
  </si>
  <si>
    <t>A.T.A DI TOMASSONI ARDORI ALESSANDRO &amp; C. S.A.S.</t>
  </si>
  <si>
    <t>AUTOFFICINA CARCEVIA SNC DI MANCINI PAOLO E SIMONETTI DAVIDE</t>
  </si>
  <si>
    <t>FALEGNAMERIA PIEMME S.R.L.</t>
  </si>
  <si>
    <t>BREK PIZZA E DINTORNI DI TAMBURINI ROBERTO</t>
  </si>
  <si>
    <t>FRA.MAR SRL</t>
  </si>
  <si>
    <t>3BL SRL</t>
  </si>
  <si>
    <t>ELEPACKING S.R.L.</t>
  </si>
  <si>
    <t>CONTI ALESSANDRO</t>
  </si>
  <si>
    <t>PETROCCHI LAMIERE S.R.L.</t>
  </si>
  <si>
    <t>FPS DI BIANCHI LUCA</t>
  </si>
  <si>
    <t>NEW ESSE MAGLIERIA SRL</t>
  </si>
  <si>
    <t>BLC SCAVI TECNOLOGICI SRL</t>
  </si>
  <si>
    <t>GUERRA VITTORINO</t>
  </si>
  <si>
    <t>WOLTORE DI ERCOLI WALTER</t>
  </si>
  <si>
    <t>SCATOLIFICIO GIROLA DI BRACCIOTTI RENATO &amp; C. S.N.C.</t>
  </si>
  <si>
    <t>I.C.A.M. SRL</t>
  </si>
  <si>
    <t>VERDEEVAI DI PALLONI GIUSEPPE</t>
  </si>
  <si>
    <t>TORNERIA PERSI DI PERSI FABRIZIO</t>
  </si>
  <si>
    <t>SALUMIFICIO EREDI BARTOLAZZI RENZO DI BARTOLAZZI ANDREA E C.S.A.S</t>
  </si>
  <si>
    <t>G&amp;S CONSUL S.R.L.S.</t>
  </si>
  <si>
    <t>IBIEMME OVER S.R.L.</t>
  </si>
  <si>
    <t>STEEL MECCANICA SRL</t>
  </si>
  <si>
    <t>RETTIFICA MOTORI GIULIANI SRLS</t>
  </si>
  <si>
    <t>METALDOMO DEI F.LLI BONVECCHI E C. S.N.C.</t>
  </si>
  <si>
    <t>VITY'S DESIGN DI VITALI MATTEO</t>
  </si>
  <si>
    <t>OFFICINA GIZIANO DI GIACONI ANDREA</t>
  </si>
  <si>
    <t>TVC ACCOUNTING SERVICES SRLS</t>
  </si>
  <si>
    <t>TECNEKO SRL</t>
  </si>
  <si>
    <t>ARROS S.R.L.</t>
  </si>
  <si>
    <t>FIVE COLOR SRL</t>
  </si>
  <si>
    <t>ROOKIE SRL</t>
  </si>
  <si>
    <t>EFFESSE S.N.C. DI FELIZIANI SILVIA E FEDERICO</t>
  </si>
  <si>
    <t>ERGO S.R.L.</t>
  </si>
  <si>
    <t>CM LAB SOCIETA' A RESPONSABILITA' LIMITATA SEMPLIFICATA</t>
  </si>
  <si>
    <t>FERBAT SRL</t>
  </si>
  <si>
    <t>SEVERINI &amp; C. S.R.L.</t>
  </si>
  <si>
    <t>F.LLI TEMPERA S.R.L.</t>
  </si>
  <si>
    <t>ARTEPLASTICA SRL</t>
  </si>
  <si>
    <t>COSTRUZIONI ING. ENRICO LATINI</t>
  </si>
  <si>
    <t>MOLINO-FRANTOIO G. FRATINI DI FRATINI GIORGIO &amp; C. S.N.C.</t>
  </si>
  <si>
    <t>LAMOU DOLCE LAB DI MARTINI LAURA</t>
  </si>
  <si>
    <t>S.L.K. VERDECCHIA SRL</t>
  </si>
  <si>
    <t>F.C. DI FLAVIANO CECCONI</t>
  </si>
  <si>
    <t>G.N. ELETTRONICA SRL</t>
  </si>
  <si>
    <t>BALDELLI UGO</t>
  </si>
  <si>
    <t>SCRITTEPRONTE COMUNICAZIONE DI LUCA RIPANI &amp; C. SNC</t>
  </si>
  <si>
    <t>LP S.R.L.</t>
  </si>
  <si>
    <t>CECCHINI PORTE SRL</t>
  </si>
  <si>
    <t>NEW EDIL SRL</t>
  </si>
  <si>
    <t>ROSANNA TAGLIO SRL</t>
  </si>
  <si>
    <t>SAPONE DI UN TEMPO S.R.L.</t>
  </si>
  <si>
    <t>CIARROCCHI EDS SRL</t>
  </si>
  <si>
    <t>PARRUCCHIERIA CALLARA‘ CHETI &amp; C. S.N.C.</t>
  </si>
  <si>
    <t>F.AL.CO. S.R.L.</t>
  </si>
  <si>
    <t>LAVANDERIE FALLERI SRL</t>
  </si>
  <si>
    <t>MODELLERIA ALMA DI ROMANELLI PAOLO</t>
  </si>
  <si>
    <t>LAMPLAST SNC DI REMIA GIUSEPPE E ALFIO</t>
  </si>
  <si>
    <t>MANDOLINI MICHELA</t>
  </si>
  <si>
    <t>ADRIATICA NEON ANCONA DI MEDINI DARIO E MASSIMILIANO S.N.C.</t>
  </si>
  <si>
    <t>TORNERIA MECCANICA DI PACIAROTTI &amp; LATINI S.R.L.</t>
  </si>
  <si>
    <t>F.I.P.I.L.L. S.R.L.</t>
  </si>
  <si>
    <t>IDEOSTAMPA SRL</t>
  </si>
  <si>
    <t>RCR DI RAGNINI CRISTIAN ROLANDO &amp; C. S.A.S.</t>
  </si>
  <si>
    <t>SERVICE AL SOCIETA` A RESPONSABILITA` LIMITATA SEMPLIFICATA</t>
  </si>
  <si>
    <t>WOOD 7.3 DI SCATTOLINI MIRCO</t>
  </si>
  <si>
    <t>CARROZZERIA ADRIATICA DI BORIA MARCO &amp; ANDREA S.N.C.</t>
  </si>
  <si>
    <t>TOMASSONI S.R.L.</t>
  </si>
  <si>
    <t>FALEGNAMERIA ARTIGIANA DI GENTILI GIOVANNI E ROBERTO SNC</t>
  </si>
  <si>
    <t>TRE‘S JOLIE BEAUTY S.R.L. UNIPERSONALE</t>
  </si>
  <si>
    <t>GALASSI S.N.C. DI GALASSI ROBERTO &amp; RENZO</t>
  </si>
  <si>
    <t>MAGLIFICIO BIEFFE DI BEVILACQUA FLAVIANA &amp; C: S.N.C.</t>
  </si>
  <si>
    <t>FABRIKA SRL</t>
  </si>
  <si>
    <t>CLIAN DI GIACOBETTI ANGELA</t>
  </si>
  <si>
    <t>EVOLUTION S.R.L.</t>
  </si>
  <si>
    <t>S.A.R.A. SOCIETA‘ A RESPONSABILITA‘ LIMITATA</t>
  </si>
  <si>
    <t>LA MONTAGGI S.R.L.</t>
  </si>
  <si>
    <t>CONERO SICUREZZA DI DEL MONTE FRANCESCO</t>
  </si>
  <si>
    <t>FILOTEA EXPERIENCE SOCIETA‘ COOPERATIVA</t>
  </si>
  <si>
    <t>TONTI TRADING S.R.L.</t>
  </si>
  <si>
    <t>ORMEN S.R.L.</t>
  </si>
  <si>
    <t>V.F. STAMPI S.A.S. DI FILIPPETTI SIMONE &amp; C.</t>
  </si>
  <si>
    <t>PASTA ALL'UOVO DI FEDI ROBERTA S.R.L. - UNIPERSONALE</t>
  </si>
  <si>
    <t>DEMETRA S.N.C. DI NEPI PATRIZIA &amp; C.</t>
  </si>
  <si>
    <t>COSMA S.R.L.</t>
  </si>
  <si>
    <t>MISURARREDO DI NEPI A. &amp; C. S.A.S.</t>
  </si>
  <si>
    <t>RASTELLI S.R.L.</t>
  </si>
  <si>
    <t>MANIERI MASSIMO</t>
  </si>
  <si>
    <t>SUOLIFICIO NUOVA ELVYS DI CARLETTI GIANCARLO</t>
  </si>
  <si>
    <t>RCS SOCIETA‘ A RESPONSABILITA‘ LIMITATA</t>
  </si>
  <si>
    <t>ROLNEK S.R.L.</t>
  </si>
  <si>
    <t>DIESSE MOTORS S.R.L.</t>
  </si>
  <si>
    <t>IMPRESA EDILE STRADALE F.LLI PAZZAGLIA S.N.C.</t>
  </si>
  <si>
    <t>ROSSI LAMIERE S.R.L.</t>
  </si>
  <si>
    <t>MAC DI MACCARONI GIANNI E C. S.N.C.</t>
  </si>
  <si>
    <t>R.C. INTERNATIONAL DI CASCIA ROLANDO</t>
  </si>
  <si>
    <t>GAEN DI BUTTERI GABRIELLA</t>
  </si>
  <si>
    <t>MOBILPIU‘ LUXURY SRL</t>
  </si>
  <si>
    <t>PRODOTTI ALIMENTARI BRUNORI S.R.L.</t>
  </si>
  <si>
    <t>S. ELETTRONICA S.N.C. DI SUBISSATI FILIPPO E CO.</t>
  </si>
  <si>
    <t>TWICE STUDIO S.R.L.</t>
  </si>
  <si>
    <t>CENTRO ORTOPEDICO MARCHIGIANO SRL</t>
  </si>
  <si>
    <t>NB MECCANICA S.R.L.</t>
  </si>
  <si>
    <t>SCATOLIFICIO MI.STE.RI BOX SRL</t>
  </si>
  <si>
    <t>FLORIDA SRL</t>
  </si>
  <si>
    <t>METAL PAINT DI RAFFAELLA CIARAMICOLI &amp; C. S.A.S.</t>
  </si>
  <si>
    <t>CIACCI SRL</t>
  </si>
  <si>
    <t>CM CARPANO S.R.L.</t>
  </si>
  <si>
    <t>PELLETTERIE LP DI LINFOZZI FRANCO &amp; C. SNC</t>
  </si>
  <si>
    <t>TUTTO GELATO S.N.C. DI TROZZO BARBARA &amp; C.</t>
  </si>
  <si>
    <t>LA3 S.R.L</t>
  </si>
  <si>
    <t>HAT WORK SRL UNIPERSONALE</t>
  </si>
  <si>
    <t>BIOTEC DI CAPECE ALESSANDRO</t>
  </si>
  <si>
    <t>GIANNINI S.R.L.</t>
  </si>
  <si>
    <t>CUPELLI GIACOMO</t>
  </si>
  <si>
    <t>PRANZETTI VITTORIO DI PRANZETTI FRANCESCO</t>
  </si>
  <si>
    <t>DEA STAMPI SRL</t>
  </si>
  <si>
    <t>REMAPLAST - S.R.L.</t>
  </si>
  <si>
    <t>PUNTO VERDE FOOD S.R.L.</t>
  </si>
  <si>
    <t>GATTO TRASLOCHI DI ANDREONI SIMONE &amp; GATTO PAOLO S.N.C.</t>
  </si>
  <si>
    <t>GELATERIA ‘ LA FAVOLA‘ DI GIACOMOZZI RITA</t>
  </si>
  <si>
    <t>CAPORALI STEFANO</t>
  </si>
  <si>
    <t>FALEGNAMERIA FRATINI DI FRATINI FRANCESCO &amp; C. S.A.S</t>
  </si>
  <si>
    <t>G.P. IMBALLAGGI DI PATRIGNANI MARCO &amp; C S.N.C.</t>
  </si>
  <si>
    <t>SGA GRAFICA S.A.S. DI ORAZI MIRKO &amp; C.</t>
  </si>
  <si>
    <t>VALLORANI DIEGO OFFIDANA ARREDAM</t>
  </si>
  <si>
    <t>STORANI SERVICE DI STORANI PATRIZIO E FIGLI SNC</t>
  </si>
  <si>
    <t>ELETTROMECCANICA DORICA SRL</t>
  </si>
  <si>
    <t>COMPASS DI PETTINARI LUCIA &amp; C.- S.N.C.</t>
  </si>
  <si>
    <t>R.G.G. SRL</t>
  </si>
  <si>
    <t>LONGHI TARTUFI S.R.L.</t>
  </si>
  <si>
    <t>AUTOCARROZZERIA FELTRESCA S.R.L</t>
  </si>
  <si>
    <t>LONGHINI A. &amp; D. S.R.L.</t>
  </si>
  <si>
    <t>EM.MA DI CHIODI EMANUELE &amp; C. SNC</t>
  </si>
  <si>
    <t>LATTANZI ANNA</t>
  </si>
  <si>
    <t>BLASER SRLS</t>
  </si>
  <si>
    <t>MEMY LAVORAZIONI S.R.L.</t>
  </si>
  <si>
    <t>FISIO GYM S.R.L.</t>
  </si>
  <si>
    <t>CESARINI GABRIELE</t>
  </si>
  <si>
    <t>MAZZAFERRO GIULIO S.R.L.</t>
  </si>
  <si>
    <t>SOLETTIFICIO BICCIRE' DI BICCIRE' ANDREA &amp; C. S.N.C.</t>
  </si>
  <si>
    <t>IMPRESA COSTRUZIONI TOZZI GEOMETRA PIERCARLO S.R.L.</t>
  </si>
  <si>
    <t>MICHELI ALLESTIMENTI S.R.L.</t>
  </si>
  <si>
    <t>VETRERIA MISA S.R.L.</t>
  </si>
  <si>
    <t>TECNO DATA SYSTEM S.R.L.</t>
  </si>
  <si>
    <t>S.A.R. ELECTRONICS - S.R.L.</t>
  </si>
  <si>
    <t>MINO DECOR S.R.L. CON UNICO SOCIO</t>
  </si>
  <si>
    <t>FISMEN ACCORDIONS S.R.L.</t>
  </si>
  <si>
    <t>GISS MANUFACTURES S.R.L.</t>
  </si>
  <si>
    <t>DI PIETROPAOLO DINO</t>
  </si>
  <si>
    <t>CORRADINI GIUSEPPE E C. S.N.C. - OFFICINA MECCANICA E RICAMBI</t>
  </si>
  <si>
    <t>MANIFATTURA FERMANA SRL</t>
  </si>
  <si>
    <t>PALLOTTA LUIGI</t>
  </si>
  <si>
    <t>FIORENTINI SRL</t>
  </si>
  <si>
    <t>L.A.L. SRL</t>
  </si>
  <si>
    <t>SALUMIFICIO DI GENGA SRL</t>
  </si>
  <si>
    <t>STARK SRL</t>
  </si>
  <si>
    <t>CIRIACO SAMUELE</t>
  </si>
  <si>
    <t>BRANDONI DAMIANO</t>
  </si>
  <si>
    <t>TSB DI BOZZI SAMUELE</t>
  </si>
  <si>
    <t>CAMPANARI MATTIA</t>
  </si>
  <si>
    <t>EUROMOULD DI SABRINA MUZI &amp; C. SNC</t>
  </si>
  <si>
    <t>MARCACCINI DANILO E C. S.N.C.</t>
  </si>
  <si>
    <t>CENTRO ESTETICO ARGANIA DI BURATTI SARA</t>
  </si>
  <si>
    <t>LE DOLCEZZE S.R.L.</t>
  </si>
  <si>
    <t>D.F.L. SRL</t>
  </si>
  <si>
    <t>OFFICINA ED AUTOCARROZZERIA 2A DI ARDIAN MARKU &amp; HASAN JAHOLLARI S.N.C.</t>
  </si>
  <si>
    <t>GHIACCINO DI DE SENA FEDERICO</t>
  </si>
  <si>
    <t>TECNO VERNICIATURE SRL</t>
  </si>
  <si>
    <t>PEDICONI ANDREA</t>
  </si>
  <si>
    <t>CITTIS S.R.L.</t>
  </si>
  <si>
    <t>GFG ROTTAMI DI BATTISTELLI EMANUELA</t>
  </si>
  <si>
    <t>CASEIFICIO DI PIETRANTONIO SRL</t>
  </si>
  <si>
    <t>METAL SERVICE S.R.L.</t>
  </si>
  <si>
    <t>LION KING SNC DI TESEI DOMENICO &amp; C.</t>
  </si>
  <si>
    <t>V.S. EDILIZIA S.A.S. DI VISSANI ALBERTO, STURA SANDRO &amp; C.</t>
  </si>
  <si>
    <t>PASTIFICIO PAVONI S.R.L.</t>
  </si>
  <si>
    <t>FAI SRL</t>
  </si>
  <si>
    <t>GHERGOSTRADE - S.N.C. - DI GHERGO GIANCARLO E MORENO</t>
  </si>
  <si>
    <t>LA BOLLA S.R.L. SEMPLIFICATA</t>
  </si>
  <si>
    <t>WOODEN BUILDINGS S.R. L.</t>
  </si>
  <si>
    <t>CALZATURIFICIO CINZIA VALLE S.R.L.</t>
  </si>
  <si>
    <t>PICENA GASTRONOMIA DI PIERGENTILI SIMONA</t>
  </si>
  <si>
    <t>GB GROUP SRL</t>
  </si>
  <si>
    <t>DABTEC DI BELLAGAMBA DANIELE</t>
  </si>
  <si>
    <t>GIOHEL S.R.L.</t>
  </si>
  <si>
    <t>COMPUTER NO PROBLEM DI PARISCIANI ALESSANDRO</t>
  </si>
  <si>
    <t>CAPPELLO ANTONIO</t>
  </si>
  <si>
    <t>GELATI D‘AUTORE DI TROZZO RAOUL</t>
  </si>
  <si>
    <t>BS TORNERIA MECCANICA S.R.L.</t>
  </si>
  <si>
    <t>SILVER DI CASTOLDI MASSIMO</t>
  </si>
  <si>
    <t>M2 SNC DI SABBATINI MARCO &amp; C.</t>
  </si>
  <si>
    <t>MORLACCO SRLS</t>
  </si>
  <si>
    <t>MOLINO CARASSAI ROBERTO SRL</t>
  </si>
  <si>
    <t>L‘ASCOLANA S.R.L.</t>
  </si>
  <si>
    <t>TECNOIN SNC DI INDUTI GIANCARLO E ANDREA</t>
  </si>
  <si>
    <t>VENTILAZIONE SNC DI PETTINARI GIUSEPPE E C.</t>
  </si>
  <si>
    <t>MICHELE CAROTTI MULTISERVICE</t>
  </si>
  <si>
    <t>ARREDAMENTI ANCONA S.R.L. DI M. &amp; M. PAOLINELLI</t>
  </si>
  <si>
    <t>TM PEDANE SRL</t>
  </si>
  <si>
    <t>NETTUNO MARINE EQUIPMENT S.R.L.</t>
  </si>
  <si>
    <t>SICE IMPIANTI ELETTROMECCANICA SRL</t>
  </si>
  <si>
    <t>MARCHIANI LORENZO</t>
  </si>
  <si>
    <t>GIAMPAOLI SRL</t>
  </si>
  <si>
    <t>CALZATURIFICIO LORENZETTI ENRICO</t>
  </si>
  <si>
    <t>MALARIPE S.N.C. DI CHIARALUCE SIMONE E C.</t>
  </si>
  <si>
    <t>DADA SRL</t>
  </si>
  <si>
    <t>ABITACOLO*INTERNI S.N.C DI PAOLONI ROSAURO &amp; MARIANO</t>
  </si>
  <si>
    <t>3R RACING BOX DI GIGLIESI MORRESI ALESSANDRO</t>
  </si>
  <si>
    <t>DONZELLI GROUP S.R.L.</t>
  </si>
  <si>
    <t>SANTONI DI SANTONI A.&amp; C. SAS</t>
  </si>
  <si>
    <t>FATTORI GARAGE S.A.S. DI FATTORI GIACOMO &amp; C.</t>
  </si>
  <si>
    <t>CREA S.R.L.</t>
  </si>
  <si>
    <t>FORNO A LEGNA FRINCONI S.R.L.</t>
  </si>
  <si>
    <t>BOTTONIFICIO SETTE COLLI S.R.L.</t>
  </si>
  <si>
    <t>A.C.M. (AUTORIPARATORI CONSORZIATI DELLE MARCHE) SOCIETA' COOPERA TIVA A RESPONSABILITA' LIMITATA</t>
  </si>
  <si>
    <t>LORELAY DI TARQUINI LOREDANA</t>
  </si>
  <si>
    <t>METALLIA S.N.C. DI CIUCCI LUIGINO &amp; C.</t>
  </si>
  <si>
    <t>CUTINI CALISTI RUGGERO</t>
  </si>
  <si>
    <t>IMPRESA EDILE MARCONI SAS DI MARCONI ALESSANDRO</t>
  </si>
  <si>
    <t>IDROSERVICE SRL</t>
  </si>
  <si>
    <t>MOSCOLONI ROBERTO</t>
  </si>
  <si>
    <t>CARACENI ERALDO E SILVANO S.N.C.</t>
  </si>
  <si>
    <t>GUARDOLIFICIO MODERNO SOCIETA' A RESPONSABILITA' LIMITATA SEMPLIFICATA</t>
  </si>
  <si>
    <t>TECNO IMPIANTI COCCIA S.R.L.</t>
  </si>
  <si>
    <t>NUOVO SALUMIFICIO F.LLI TACCALITE S.R.L.</t>
  </si>
  <si>
    <t>A.R. IMMOBILIARE SRLS</t>
  </si>
  <si>
    <t>EKAPPA LABORATORI S.R.L.</t>
  </si>
  <si>
    <t>ENERDS SRL</t>
  </si>
  <si>
    <t>SUOLIFICIO DUE ELLE DI SANTANDREA LORETTA &amp; C. SAS</t>
  </si>
  <si>
    <t>CENTRO COPIE G.S. S.N.C. DI SILVESTRANI ADRIANO &amp; C.</t>
  </si>
  <si>
    <t>FERRI IMPIANTI S.A.S. DI FERRI GIANLUIGI</t>
  </si>
  <si>
    <t>GIOVE SOCIETA‘ A RESPONSABILITA‘ LIMITATA ENUNCIABILE ANCHE GIOVE S.R.L.</t>
  </si>
  <si>
    <t>RE.I.CAL. DI RENZI LUIGI &amp; C. S.N.C.</t>
  </si>
  <si>
    <t>CICO SRL</t>
  </si>
  <si>
    <t>AUTOCARROZZERIA SBG DI GABBIANELLI MICHELE &amp; MARIO S.N.C.</t>
  </si>
  <si>
    <t>FIORETTI SRL</t>
  </si>
  <si>
    <t>GECO S.R.L.</t>
  </si>
  <si>
    <t>PROTOCOLLI CREATIVI S.R.L</t>
  </si>
  <si>
    <t>FASIS DI CHIATTI VITTORIO E C. S.N.C.</t>
  </si>
  <si>
    <t>MECCANICA S.GIORGIO S.R.L.</t>
  </si>
  <si>
    <t>EDILFIASTRA S.N.C. DI LUCARINI VENANZIO &amp; C.</t>
  </si>
  <si>
    <t>G.C.B.  COSTRUZIONI  S.R.L.</t>
  </si>
  <si>
    <t>PANIFICIO MONTANARI DI TENTELLA DANIELE &amp; C. S.N.C. IN SIGLA PANIFICIO MONTANARI S.N.C.</t>
  </si>
  <si>
    <t>RIPANTI MARCO</t>
  </si>
  <si>
    <t>CA.BE.F ITALIA SRL UNIPERSONALE</t>
  </si>
  <si>
    <t>MARTIN BRANDO DI DANIELE RICCIARELLI E SOCI S.N.C.</t>
  </si>
  <si>
    <t>SALUCCI DOMENICO</t>
  </si>
  <si>
    <t>ILMEC SRL</t>
  </si>
  <si>
    <t>VERDE PIU‘ DI SCATTOLINI EDOARDO</t>
  </si>
  <si>
    <t>PUBLICOLOR S.A.S. DI MOSCIATTI SIMONE E C.</t>
  </si>
  <si>
    <t>JUST A JEM DI CAPRIOTTI SIGISMONDO</t>
  </si>
  <si>
    <t>UNIVERSALPLAST DI SANTARELLI MIRELLA</t>
  </si>
  <si>
    <t>FORCONI &amp; MANCINI S.R.L.</t>
  </si>
  <si>
    <t>LAVANDERIA L.M. DI MUCCICHINI MARCO</t>
  </si>
  <si>
    <t>MBJ DI LEONARDO VILLANI &amp; C. S.N.C.</t>
  </si>
  <si>
    <t>ARTIGIANA ELETTRIKA SRL</t>
  </si>
  <si>
    <t>FABIANI MASSIMILIANO</t>
  </si>
  <si>
    <t>FUTUR EDIL DI DULE SAIMIR</t>
  </si>
  <si>
    <t>SOFT ENGINE S.R.L.</t>
  </si>
  <si>
    <t>FOUR SYSTEM GROUP SRL</t>
  </si>
  <si>
    <t>CAFFE‘ SUN SRL</t>
  </si>
  <si>
    <t>FABIANI SRL</t>
  </si>
  <si>
    <t>TOP MODEL SRL</t>
  </si>
  <si>
    <t>MARCHINI GOMME S.R.L.</t>
  </si>
  <si>
    <t>MORICO DOMENICO SNC DI MORICO GABRIELE E C.</t>
  </si>
  <si>
    <t>CO.PA.MEC. S.R.L.</t>
  </si>
  <si>
    <t>LA CASALINGA DI BERTULLI SAURO</t>
  </si>
  <si>
    <t>C.M.C.DEI F.LLI PIERSANTI VINCENZO &amp; STEFANO S.A.S</t>
  </si>
  <si>
    <t>C.I.P.A. DI CANCELLIERI MAURIZIO</t>
  </si>
  <si>
    <t>BALDINI SANDRO</t>
  </si>
  <si>
    <t>ANIBALDI MARMI SRL</t>
  </si>
  <si>
    <t>MODELLERIA G.R. S.R.L.</t>
  </si>
  <si>
    <t>COSMESIT S.R.L.</t>
  </si>
  <si>
    <t>FABBRIZI GIUSEPPINO</t>
  </si>
  <si>
    <t>ERMES SRL</t>
  </si>
  <si>
    <t>MIV CIOCCOLATERIE DI SPADONI IVAN</t>
  </si>
  <si>
    <t>ARREDO SERVICE S.N.C. DI PALMARUCCI LEONARDO E MILOZZI GIUSEPPE</t>
  </si>
  <si>
    <t>IMPRESA ARTIGIANA DAVID CLAUDIO &amp; C. - S.N.C.</t>
  </si>
  <si>
    <t>AUTOCARROZZERIA SPOSETTI S.A.S. DI SPOSETTI MARTINA &amp; C.</t>
  </si>
  <si>
    <t>ROMAGNOLI GABRIELE</t>
  </si>
  <si>
    <t>B.B. ELETTRONICA  DEI FRATELLI BOLOGNA LORENZO &amp; MAURIZIO S.N.C.</t>
  </si>
  <si>
    <t>CIERRE S.A.S. DI ROMITI GABRIELE &amp; C.</t>
  </si>
  <si>
    <t>TECNOPLAST DI TESTASECCA &amp; C. - SNC</t>
  </si>
  <si>
    <t>BEAUTY BOUTIQUE DI REPUPILLI MARIKA</t>
  </si>
  <si>
    <t>F.A.S. S.R.L.</t>
  </si>
  <si>
    <t>SANTAMARIA S.R.L.</t>
  </si>
  <si>
    <t>OFFICINA ELETTROMECCANICA DI FOGLIA CESARE</t>
  </si>
  <si>
    <t>SOLETTIFICIO ROMAS DEI F.LLI STOPPO M.R. S.R.L.</t>
  </si>
  <si>
    <t>ME.C. S.R.L.</t>
  </si>
  <si>
    <t>MORLACCO ALESSANDRO</t>
  </si>
  <si>
    <t>ROMITELLI SHOES SRL</t>
  </si>
  <si>
    <t>PIESSE DI PIONI CRISTIAN</t>
  </si>
  <si>
    <t>ROSTICCERIA IL PIANETA S.N.C.DI ANDREOLI STEFANO GIANLUCA &amp; C.</t>
  </si>
  <si>
    <t>LAMIERE SAN MARCO DI RIPARI PAOLO</t>
  </si>
  <si>
    <t>PIZZA EXPRESS DI CONTI CHRISTIAN</t>
  </si>
  <si>
    <t>FAPAM S.R.L.</t>
  </si>
  <si>
    <t>COMPOGRAF S.R.L.</t>
  </si>
  <si>
    <t>AERTHECNO S.R.L.</t>
  </si>
  <si>
    <t>FISICAMENTE DUE S.N.C. DI RITA LAURA E POMPEI FRANCESCA</t>
  </si>
  <si>
    <t>PANAHORI KRENAR</t>
  </si>
  <si>
    <t>ARTIGIANGEL DI TIBURZI SANDRO &amp; PREDESCU ELENA ALINA S.N.C.</t>
  </si>
  <si>
    <t>GRAN FORNO S.R.L.</t>
  </si>
  <si>
    <t>DOLCI MANIE DI CESARI ADALGISA</t>
  </si>
  <si>
    <t>SASS DI LA MONTAGNA SALVATORE</t>
  </si>
  <si>
    <t>STILFAR ITALIA SRL</t>
  </si>
  <si>
    <t>LUCARELLI SCAVI SNC DI LUCARELLI SIMONE E LUCARELLI STEFANO</t>
  </si>
  <si>
    <t>CARROZZERIA OTTAVIANI DI OTTAVIANI MICHELE E MARIOTTI STEFANO SNC</t>
  </si>
  <si>
    <t>CENTRO SRL</t>
  </si>
  <si>
    <t>DOLCE FORNO DI LANCIOTTI GIULIANO &amp; C. SAS</t>
  </si>
  <si>
    <t>ELETTROMECCANICA ENEA S.R.L.</t>
  </si>
  <si>
    <t>BEAUTY AND SUN DI D‘ANGELANTONIO MARA E CONTI NADIA S.N.C.</t>
  </si>
  <si>
    <t>MIGAMMA S.R.L.</t>
  </si>
  <si>
    <t>CARS REVISIONI S.N.C. DI PENNACCHINI GILBERTO &amp; C.</t>
  </si>
  <si>
    <t>-20 DI FURLINI SONYA</t>
  </si>
  <si>
    <t>LA ZINCATURA FERMANA S.R.L.</t>
  </si>
  <si>
    <t>STARLINE S.R.L.</t>
  </si>
  <si>
    <t>O.M.P. S.R.L.</t>
  </si>
  <si>
    <t>PCS SRL</t>
  </si>
  <si>
    <t>CINGOLANA GOMME DI ROSSI MICHELE E C. SNC</t>
  </si>
  <si>
    <t>F.LLI MICHELONI S.R.L.</t>
  </si>
  <si>
    <t>LULU‘ S.R.L.</t>
  </si>
  <si>
    <t>PRIORI GOMME DI SERVIGLIANO PRIORI E C. S.A.S.</t>
  </si>
  <si>
    <t>BUDINI FRANCESCA</t>
  </si>
  <si>
    <t>ENEA S.R.L.</t>
  </si>
  <si>
    <t>ETICONF S.R.L.</t>
  </si>
  <si>
    <t>PROFILLEGNO S.R.L.</t>
  </si>
  <si>
    <t>COSTRUZIONI MELIFFI MARCO E GUIDI STEFANO SRL</t>
  </si>
  <si>
    <t>MORICONI S.R.L.</t>
  </si>
  <si>
    <t>ITAL SIGN SRL</t>
  </si>
  <si>
    <t>GBA S.R.L.</t>
  </si>
  <si>
    <t>LMT SRL</t>
  </si>
  <si>
    <t>GENTILI FABRIZIO S.R.L.</t>
  </si>
  <si>
    <t>ABF INOX S.R.L.</t>
  </si>
  <si>
    <t>MARTARELLI  - S.R.L.</t>
  </si>
  <si>
    <t>MANNOCCHI GIARDINAGGIO DI MANNOCCHI MARCO</t>
  </si>
  <si>
    <t>FORLINI S.A.S. DI FORLINI BERNARDINO, SIMONE &amp; C.</t>
  </si>
  <si>
    <t>CIUCALONI S.R.L. UNIPERSONALE</t>
  </si>
  <si>
    <t>MIRA SERVICE SRL</t>
  </si>
  <si>
    <t>MA.FRA.M. SNC DI MORA MARIO &amp; C.</t>
  </si>
  <si>
    <t>7 K DI ANDREA VERZULLI</t>
  </si>
  <si>
    <t>CO.ME.CA. SRL</t>
  </si>
  <si>
    <t>GRILLI FABBRICA ALIMENTARE SRL</t>
  </si>
  <si>
    <t>ARTIS CIBARIA S.R.L.</t>
  </si>
  <si>
    <t>I MAESTRI DEL GUSTO S.R.L.</t>
  </si>
  <si>
    <t>MEDI@ TV SRL</t>
  </si>
  <si>
    <t>PMS S.A.S. DI TARULLI PAOLO &amp; C.</t>
  </si>
  <si>
    <t>ILARI SRL UNIPERSONALE</t>
  </si>
  <si>
    <t>MARCOZZI S.R.L.</t>
  </si>
  <si>
    <t>GENERAL MARMI SERVIZI S.R.L.</t>
  </si>
  <si>
    <t>GI.SA. SRL</t>
  </si>
  <si>
    <t>SOMM.IT S.R.L.</t>
  </si>
  <si>
    <t>GELATERIA TROPICAL DI CERRI FRANCESCA</t>
  </si>
  <si>
    <t>PETETTA DEMIS</t>
  </si>
  <si>
    <t>DECOR EDIL DI RAOUL STORANI</t>
  </si>
  <si>
    <t>SPINOZZI DOMENICO GOMME DI SPINOZZI DARIO</t>
  </si>
  <si>
    <t>MI.TO S.R.L.S.</t>
  </si>
  <si>
    <t>TEMA SRL</t>
  </si>
  <si>
    <t>GCT-ECO CONSULTING SRL</t>
  </si>
  <si>
    <t>TECNO COLLAUDI S.R.L.</t>
  </si>
  <si>
    <t>RC SCAVI E COSTRUZIONI DI CIUCALONI RAMONA</t>
  </si>
  <si>
    <t>ADRIA DI PROSPERI PIERINO E C. S.N.C.</t>
  </si>
  <si>
    <t>BELLUCCI STAMPI S.R.L.</t>
  </si>
  <si>
    <t>COSTRUZIONI MECCANICHE RINALDO MALONI DI TRAVAGLIA ALESSANDRA</t>
  </si>
  <si>
    <t>TOP LINE SRL FASHION FACTORY</t>
  </si>
  <si>
    <t>TOMAIFICIO SOFIA DI CHENG LIWEI</t>
  </si>
  <si>
    <t>TECNOWOOD DI ROMANI ILARIO</t>
  </si>
  <si>
    <t>PANAMARE ITALIA S.R.L.S.</t>
  </si>
  <si>
    <t>VIDEOGRAFICA STUDIO SRL</t>
  </si>
  <si>
    <t>LUPA S.R.L</t>
  </si>
  <si>
    <t>PATOM SRL</t>
  </si>
  <si>
    <t>NUOVA ARTIGIANEDIL DI STRAPPAVECCIA EMANUELE</t>
  </si>
  <si>
    <t>CONTIGIANI MOBILI DI CONTIGIANI ANDREA</t>
  </si>
  <si>
    <t>CK SERVIZI SRL SEMPLIFICATA</t>
  </si>
  <si>
    <t>CARDELLI MARIO</t>
  </si>
  <si>
    <t>PAMIRA S.R.L. DI CIPOLLONI AGISTINO (SOC.UNIPERSONALE)</t>
  </si>
  <si>
    <t>MANIFATTURE DELSERI SRL</t>
  </si>
  <si>
    <t>ANTARES - SARTORIA DEL BENE COMUNE SOCIETA` A RESPONSABILITA` LIMITATA SEMPLIFICATA</t>
  </si>
  <si>
    <t>SDRUCCIOLI VENEER DI SDRUCCIOLI ANGELO &amp; C. S.R.L.</t>
  </si>
  <si>
    <t>ARIANNA CALZATURIFICIO SRL</t>
  </si>
  <si>
    <t>CAPPELLI HAIR DESIGN DI CAPPELLI ANDREA &amp; REMO S.N.C.</t>
  </si>
  <si>
    <t>S.A.E.L.L. S.R.L.</t>
  </si>
  <si>
    <t>SPOLETINI SAMUELE</t>
  </si>
  <si>
    <t>IMPRESA EDILE CARNEVALINI GIUSEPPE SRL</t>
  </si>
  <si>
    <t>AUTOCARROZZERIA SUASA S.R.L.</t>
  </si>
  <si>
    <t>PRATELLI CORNICI SRL</t>
  </si>
  <si>
    <t>JO SYSTEM S.R.L.</t>
  </si>
  <si>
    <t>CAV. ALDO ILARI S.N.C. DI ILARI SANDRO E C.</t>
  </si>
  <si>
    <t>PLASTIC 77 S.R.L.</t>
  </si>
  <si>
    <t>LODA SRL</t>
  </si>
  <si>
    <t>BRAND WAY S.R.L.</t>
  </si>
  <si>
    <t>SCS SRL</t>
  </si>
  <si>
    <t>CTA SRL CENTRO TRASFORMAZIONE ACCIAIO</t>
  </si>
  <si>
    <t>MARCANTOGNINI ANTINCENDI SERVICE SRL</t>
  </si>
  <si>
    <t>OFFICINA CATANI S.R.L.</t>
  </si>
  <si>
    <t>CUPRAPLAST SOCIETA' A RESPONSABILITA' LIMITATA</t>
  </si>
  <si>
    <t>MECCANICA EMMEQUATTRO S.R.L.</t>
  </si>
  <si>
    <t>DECAM SRL</t>
  </si>
  <si>
    <t>MAPLAST - S.N.C. DI MANCINI MARIO E C.</t>
  </si>
  <si>
    <t>SUOLIFICIO BURATTI SRL UNIPERSONALE</t>
  </si>
  <si>
    <t>ITAR S.R.L.</t>
  </si>
  <si>
    <t>EUROPROFILI S.R.L.</t>
  </si>
  <si>
    <t>ER.CAN S.R.L.</t>
  </si>
  <si>
    <t>F.C.G. BUILDING SRL</t>
  </si>
  <si>
    <t>GERINI S.R.L.</t>
  </si>
  <si>
    <t>THE ICEMAN SRL</t>
  </si>
  <si>
    <t>BARIGELLI GRAZIANO</t>
  </si>
  <si>
    <t>WOOD LINE DI PASCUCCI MAURIZIO S.R.L.</t>
  </si>
  <si>
    <t>PARUZZO S.R.L.</t>
  </si>
  <si>
    <t>MELETTI MARCO</t>
  </si>
  <si>
    <t>CALVANI LUCIANO</t>
  </si>
  <si>
    <t>ROSSI SNC DI ROSSI E. &amp; S.</t>
  </si>
  <si>
    <t>CE.MAR. SOCIETA' A RESPONSABILITA' LIMITATA O IN FORMA ABBREVIATA CE.MAR. S.R.L.</t>
  </si>
  <si>
    <t>NAFAR DI SEBASTIANO CAVARRA</t>
  </si>
  <si>
    <t>AUTO CENTER SRLS</t>
  </si>
  <si>
    <t>METEOSAT S.R.L.</t>
  </si>
  <si>
    <t>ZEPPONI TOURS S.N.C. DI ZEPPONI MARIO E FIGLI</t>
  </si>
  <si>
    <t>LA CASA DELLA PIADINA S.N.C. DI GIOVANNELLI MONICA E SANDRO</t>
  </si>
  <si>
    <t>SATO SOCIETA‘ A RESPONSABILITA‘ LIMITATA - IN FORMA ABBREVIATA SATO S.R.L.</t>
  </si>
  <si>
    <t>G.P.S. SNC DI MAZZAFERRO GIUSEPPE &amp; C.</t>
  </si>
  <si>
    <t>GMD SRL</t>
  </si>
  <si>
    <t>MICROTECH SNC DI BORRI GABRIELE E CARCIOFI ORLANDO</t>
  </si>
  <si>
    <t>G.T.B. DI GALASSI MARIO &amp; C. - S.N.C. -</t>
  </si>
  <si>
    <t>ELISIR ESTETICA SNC DI ANTINORI ALICE &amp; C.</t>
  </si>
  <si>
    <t>FABBRI TERMOMECCANICA S.R.L.</t>
  </si>
  <si>
    <t>BLUE STAR SRL</t>
  </si>
  <si>
    <t>ANTICA GASTRONOMIA S.R.L.</t>
  </si>
  <si>
    <t>OMG ACCESSOIRES SRL UNIPERSONALE</t>
  </si>
  <si>
    <t>MOLINO MARIANI PAOLO SRL</t>
  </si>
  <si>
    <t>MG ELETTRONICA S.R.L.</t>
  </si>
  <si>
    <t>C.D.M. DI FERRI CELESTINO  &amp;  C. S.N.C.</t>
  </si>
  <si>
    <t>VETRO MARCHE DI CARDELLINI GIUSEPPE &amp; C. S.N.C.</t>
  </si>
  <si>
    <t>MCE MECCANICA SRL</t>
  </si>
  <si>
    <t>TINNOVA SRLS</t>
  </si>
  <si>
    <t>LABORATORIO NATURALE SRL</t>
  </si>
  <si>
    <t>BEAUTY TIME SNC DI LATTANZI E BIANCHINI</t>
  </si>
  <si>
    <t>ARTIGIAN PLAST SERVICE S.R.L.</t>
  </si>
  <si>
    <t>GIACOMINI PAMELA</t>
  </si>
  <si>
    <t>GENTE DI MARE S.R.L.</t>
  </si>
  <si>
    <t>MANGIMIFICIO MARIANI ZENO S.R.L</t>
  </si>
  <si>
    <t>ALL TRICOT S.N.C. DI CARDINALETTI M. E P.</t>
  </si>
  <si>
    <t>GUIDI S.R.L.</t>
  </si>
  <si>
    <t>OMNIATECH DI PAOLINI SIMONE &amp; C. SAS</t>
  </si>
  <si>
    <t>V.P.R. IMPIANTI SOCIETA' A RESPONSABILITA' LIMITATA</t>
  </si>
  <si>
    <t>V3 ELETTRO IMPIANTI DI VACCARINI G. &amp; FIGLI SNC</t>
  </si>
  <si>
    <t>A.F.P. DI ZALLOCCO FRANCESCO E C. S.A.S.</t>
  </si>
  <si>
    <t>CENTRO DIESEL DI AMBROSINI &amp; C. S.R.L.</t>
  </si>
  <si>
    <t>PIERRE 80 S.R.L.</t>
  </si>
  <si>
    <t>GOGO' DINAMIC MEDIA S.A.S. DI GIANFELICI MARCO</t>
  </si>
  <si>
    <t>V.I.E.G. SRL</t>
  </si>
  <si>
    <t>PASTIC.PICENA DEI F.LLI BRUNISNC</t>
  </si>
  <si>
    <t>TONUCCIDESIGN - S.N.C. DI TONUCCI VIOLA &amp; C.</t>
  </si>
  <si>
    <t>JETRE DI CARPINETI SILVIA</t>
  </si>
  <si>
    <t>MANNARINI FRANCESCO</t>
  </si>
  <si>
    <t>EDIL SAN GIUSEPPE DI TITTARELLI ENRICO MARIA E C. S.N.C.</t>
  </si>
  <si>
    <t>M.P. DI MATTEI PAOLO &amp; C. S.A.S.</t>
  </si>
  <si>
    <t>SILENZI MARCO &amp; C. SNC</t>
  </si>
  <si>
    <t>AUTOCARROZZERIA BALEANI S.R.L.</t>
  </si>
  <si>
    <t>"CATINI ENZO" DI CATINI GIANLUCA</t>
  </si>
  <si>
    <t>DUESSE S.R.L.</t>
  </si>
  <si>
    <t>FIORETTO SOCIETA‘ A RESPONSABILITA‘ LIMITATA</t>
  </si>
  <si>
    <t>M.D.M. S.R.L.</t>
  </si>
  <si>
    <t>LOGISTICA MACERATESE SRL</t>
  </si>
  <si>
    <t>GRAFIC SRL</t>
  </si>
  <si>
    <t>LAMECCANO GROUP SRLS</t>
  </si>
  <si>
    <t>LAILA NON SOLO PASTA SRL</t>
  </si>
  <si>
    <t>POLIFURS SAS DI CIARROCCHI MASSIMO &amp; C.</t>
  </si>
  <si>
    <t>P.M. STAMPI S.R.L. DI SIMONE PAOLELLA un</t>
  </si>
  <si>
    <t>SOLWOOD S.R.L.S.</t>
  </si>
  <si>
    <t>DOMOFOX DI DI BUO' CLAUDIO</t>
  </si>
  <si>
    <t>TRANCERIA GIORGIO CATINI</t>
  </si>
  <si>
    <t>TECHNOCOVER SRL</t>
  </si>
  <si>
    <t>MODELLERIA 2.0 SRL</t>
  </si>
  <si>
    <t>LOSANI DOMENICA</t>
  </si>
  <si>
    <t>FORESI SOCIETA' A RESPONSABILITA' LIMITATA</t>
  </si>
  <si>
    <t>TERMOIDRAULICA TIBERI SRL</t>
  </si>
  <si>
    <t>E.F.D.S.R.L.</t>
  </si>
  <si>
    <t>MEDORI S.R.L.</t>
  </si>
  <si>
    <t>CARROZZERIA MARCHE DI HAMROUNI AKRAM</t>
  </si>
  <si>
    <t>OFFICINE 21 S.R.L.</t>
  </si>
  <si>
    <t>TRANCERIA 2V DI VESPRINI VANNI &amp; C. S.A.S.</t>
  </si>
  <si>
    <t>FERRETTI ECO GROUP DI FERRETTI SANDRO &amp; C. SNC</t>
  </si>
  <si>
    <t>FALERIA S.R.L.</t>
  </si>
  <si>
    <t>BROGLIA LAVORAZIONI CALZATURE DI BROGLIA GIONNI e C. S.N.C</t>
  </si>
  <si>
    <t>R.D. SRL</t>
  </si>
  <si>
    <t>CALZATURIFICIO MAURON DI LUCIANI MARIA &amp; C. S.A.S.</t>
  </si>
  <si>
    <t>LAB DI PIERANTOZZI FABIO</t>
  </si>
  <si>
    <t>IL CAPPELLO S.R.L. -UNIPERSONALE</t>
  </si>
  <si>
    <t>CONSORZIO EFFETTO LUCE</t>
  </si>
  <si>
    <t>SKINEM GROUP SOCIETA` A RESPONSABILITA` LIMITATA SEMPLIFICATA</t>
  </si>
  <si>
    <t>REGNICOLI SILVIA</t>
  </si>
  <si>
    <t>DAY LIGHT DI MAZZOLA ROBERTO</t>
  </si>
  <si>
    <t>EFFE EMME DI FOGLIA MICHELE</t>
  </si>
  <si>
    <t>GIACHINI PIETRO</t>
  </si>
  <si>
    <t>OFT OFFICINE DI TARTABINI LUCA</t>
  </si>
  <si>
    <t>EREDI CARRADORI GIORGIO DI PAZZELLI ANDREA</t>
  </si>
  <si>
    <t>TERMOSERVICEGAS S.R.L.</t>
  </si>
  <si>
    <t>CERRETANICAR SOCIETA' A RESPONSABILITA' LIMITATA</t>
  </si>
  <si>
    <t>TMT INTERIORS DI TOMASSINI RICCARDO ALESSANDRO E ANDREA S.N.C.</t>
  </si>
  <si>
    <t>DUEGGI DI ORAZI GAETANO &amp; INNAMORATI GIUSEPPE S.N.C.</t>
  </si>
  <si>
    <t>PUNTEGGIO TOTALE</t>
  </si>
  <si>
    <t>Qualità della proposta progettuale (chiarezza nell’individuazione degli obiettivi e coerenza degli investimenti) (7,5,15,22,30)</t>
  </si>
  <si>
    <t xml:space="preserve">Finanziabile con dotazione finanziaria di riserva in quanto collocata in un borgo storico di cui all’art. 3 della L.R. n. 29/21 </t>
  </si>
  <si>
    <t>Finanziabile con dotazione finanziaria di riserva in quanto collocata in un comune sotto i 5.000 abitanti</t>
  </si>
  <si>
    <t>Finanziabile con dotazione finanziaria di riserva in quanto collocata in un comune sotto i 5.000 abitanti (solo parzialmente per esaurimento della dotazione finanziaria di riserva)</t>
  </si>
  <si>
    <t>NON FINANZIABILE per ESAURIMENTO DELLA DOTAZIONE FINANZIARIA</t>
  </si>
  <si>
    <t>Finanziabile solo parzialmente per esaurimento della dotazione finanziaria ordinaria disponibile</t>
  </si>
  <si>
    <t>NON AMMISSIBILE per PUNTEGGIO INSUFFICIENTE (&lt; A 50 PUNTI) come da paragrafo 5.1 del bando</t>
  </si>
  <si>
    <t>CONTRIBUTO CONCESSO
QUOTA UE
(capitolo 2140520190)</t>
  </si>
  <si>
    <t>CONTRIBUTO CONCESSO
QUOTA STATO
(capitolo 2140520191)</t>
  </si>
  <si>
    <t>CONTRIBUTO CONCESSO
QUOTA REGIONE
(capitolo 2140520193)</t>
  </si>
  <si>
    <t>CONTRIBUTO TOTALE CONCESSO</t>
  </si>
  <si>
    <r>
      <rPr>
        <b/>
        <sz val="16"/>
        <rFont val="Calibri"/>
        <family val="2"/>
        <scheme val="minor"/>
      </rPr>
      <t>ALLEGATO A</t>
    </r>
    <r>
      <rPr>
        <sz val="12"/>
        <rFont val="Calibri"/>
        <family val="2"/>
        <scheme val="minor"/>
      </rPr>
      <t xml:space="preserve">
SOSTEGNO ALLE MPI ARTIGIANE PER INVESTIMENTI IN AMMODERNAMENTO TECNOLOGICO E CREAZIONE DI NUOVE UNITÀ PRODUTTIVE PR MARCHE FESR 2021/2027 – ASSE 1 – OS 1.3 – AZIONE 1.3.2 - Intervento 1.3.2.1 - </t>
    </r>
    <r>
      <rPr>
        <b/>
        <sz val="12"/>
        <rFont val="Calibri"/>
        <family val="2"/>
        <scheme val="minor"/>
      </rPr>
      <t>MISURA A</t>
    </r>
  </si>
  <si>
    <t>Massimo concedibile in conformità alle previsioni di cui al paragrafo 3.5 del bando.</t>
  </si>
  <si>
    <t>PIVA</t>
  </si>
  <si>
    <t xml:space="preserve">SEDE LEGALE </t>
  </si>
  <si>
    <t>SEDE INVESTIMENTO</t>
  </si>
  <si>
    <t>VIA MAR EGEO, 101/103 - PORTO SANT'ELPIDIO 63821</t>
  </si>
  <si>
    <t>VIA SACCONI, 1 - FERMO 63900</t>
  </si>
  <si>
    <t>VIA ALBERTINI, 1 - ANCONA 60124</t>
  </si>
  <si>
    <t>VIA SAN GIUSEPPE, 16 - SAN PAOLO DI JESI 60038</t>
  </si>
  <si>
    <t>VIA LORETANA, 269 - CAMERANO 60021</t>
  </si>
  <si>
    <t>VIA DEI SALICI, 16/18 - MONTEMARCIANO 60018</t>
  </si>
  <si>
    <t>VIA FERRUCCIO FIORETTI, 8 - ANCONA 60131</t>
  </si>
  <si>
    <t>LOCALITA' PIAN DI PIECA, 1 - SAN GINESIO 62026</t>
  </si>
  <si>
    <t>VIA AMEDEO MODIGLIANI, 15/17 - SENIGALLIA 60019</t>
  </si>
  <si>
    <t>VIA FLAMINIA,  309/310 - ANCONA 60126</t>
  </si>
  <si>
    <t>VIA DELL'INDUSTRIA, 2/A - FALCONARA MARITTIMA 60015</t>
  </si>
  <si>
    <t>VIA MARTIN LUTHER KING, 110 - MORROVALLE 62010</t>
  </si>
  <si>
    <t>VIA CONA, 43 - OSTRA VETERE 60010</t>
  </si>
  <si>
    <t>STRADA PROVINCIALE BONCORE, VIA SANTA MARIA, 483/A - MONTEGRANARO 63812</t>
  </si>
  <si>
    <t>VIA FALERIENSE OVEST, 29/A - MONTEGIORGIO 63833</t>
  </si>
  <si>
    <t>VIA DEL COMMERCIO, 25 - FERMO 63900</t>
  </si>
  <si>
    <t>VIA RIONE DE GASPERI, 79 - MONTE SAN GIUSTO 62015</t>
  </si>
  <si>
    <t>VIA CONTRADA PALUDI, 415/C - FERMO 63900</t>
  </si>
  <si>
    <t>VIA EINAUDI, 23/A - FANO 61032</t>
  </si>
  <si>
    <t>VIA MUSONE, 19 - RECANATI 62019</t>
  </si>
  <si>
    <t>VIA VILLA POTICCIO, 1/A - CASTELFIDARDO 60022</t>
  </si>
  <si>
    <t>VIA URALI, 13/15 - MONTE URANO 63813</t>
  </si>
  <si>
    <t>ZONA INDUSTRIALE CAMPOLUNGO II FASE, SNC - ASCOLI PICENO 63100</t>
  </si>
  <si>
    <t>VIA ANCONA, 38 - TAVULLIA 61010</t>
  </si>
  <si>
    <t>VIA PIANI DI MARISCHIO, 24 - FABRIANO 60044</t>
  </si>
  <si>
    <t>VIA SANDRO PERTINI, SNC - MONTEGRANARO 63812</t>
  </si>
  <si>
    <t>VIA DELLE FISARMONICHE, 5 - CASTELFIDARDO 60022</t>
  </si>
  <si>
    <t>VIA PIAN VOLPELLO, 17 - CASTELLEONE DI SUASA 60010</t>
  </si>
  <si>
    <t>VIA M. FERRARO, 12/1 - PESARO 61122</t>
  </si>
  <si>
    <t>VIA DEI FINALE, 22/24 - CAGLI 61043</t>
  </si>
  <si>
    <t>VIA LAMA, 60 - MONTELABBATE 61025</t>
  </si>
  <si>
    <t>VIA PANTANELLI, 34/36 - MONTELABBATE 61025</t>
  </si>
  <si>
    <t>VIA SAN GIOVANNI BATTISTA, 261/A - ARCEVIA 60011</t>
  </si>
  <si>
    <t>VIA CANGIOTTI, 10 - PESARO 61122</t>
  </si>
  <si>
    <t>LOCALITA' CERRETE COLLICELLI, SNC - CINGOLI 62011</t>
  </si>
  <si>
    <t>VIA MONTALE, 200/A - ARCEVIA 60011</t>
  </si>
  <si>
    <t>VIA SARAGAT, 19 - SERRA DE' CONTI 60030</t>
  </si>
  <si>
    <t>VIA SARDEGNA, 1/D - CASTELFIDARDO 60022</t>
  </si>
  <si>
    <t>VIA MONTANELLI, 65 - PESARO 61122</t>
  </si>
  <si>
    <t>VIA SAN GIACOMO DELLA MARCA, 5 - MATELICA 62024</t>
  </si>
  <si>
    <t>VIA DELLA TESSITURA, 5 - ASCOLI PICENO 63100</t>
  </si>
  <si>
    <t>VIA GIORGIO LA PIRA, SNC - MONTE SAN GIUSTO 62015</t>
  </si>
  <si>
    <t>LOCALITA' BOTONTANO, 45 - CINGOLI 62011</t>
  </si>
  <si>
    <t>VIA BRAMANTE, 13 - APPIGNANO 62010</t>
  </si>
  <si>
    <t>VIA GUERRI, 47 - JESI 60035</t>
  </si>
  <si>
    <t>BACHERO, 8 - CINGOLI 62011</t>
  </si>
  <si>
    <t>VIA FOGLIENSE, 37 - URBINO 61029</t>
  </si>
  <si>
    <t>VIA MONTEDAGO, 38 - ANCONA 60124</t>
  </si>
  <si>
    <t>VIA COLLE AMENO, SNC - ANCONA 60124</t>
  </si>
  <si>
    <t>VIA XXIV MAGGIO, 52 – FRAZ. CENTOBUCHI - MONTEPRANDONE 63076</t>
  </si>
  <si>
    <t>VIA ENZO FERRARI, 24/26/28 - CASTELFIDARDO 60022</t>
  </si>
  <si>
    <t>VIA ENZO FERRARI, 24/26 - CASTELFIDARDO 60022</t>
  </si>
  <si>
    <t>VIA XXV APRILE, 41/A - VALLEFOGLIA 61022</t>
  </si>
  <si>
    <t>VIA ENZO FERRARI, 4 FERMO - 63900</t>
  </si>
  <si>
    <t>VIA PROVINCIALE, 53/C - MONTELABBATE 61025</t>
  </si>
  <si>
    <t>VIA A. COSTA, 32 - PORTO SAN GIORGIO 63822</t>
  </si>
  <si>
    <t>VIA VALTESINO, 307 - GROTTAMMARE 63066</t>
  </si>
  <si>
    <t>VIA DON LUIGI STURZO, 71 - RAPAGNANO 63831</t>
  </si>
  <si>
    <t>VIA DON LUIGI STURZO, SNC - RAPAGNANO 63831</t>
  </si>
  <si>
    <t>VIA DELL’ARTIGIANATO, 1 - ROSORA 60030</t>
  </si>
  <si>
    <t>VIA CALZECCHI ONESTI, 22 - PORTO SAN GIORGIO 63822</t>
  </si>
  <si>
    <t>VIA CASTELLARSO TENNA, 42 - BELMONTE PICENO 63838</t>
  </si>
  <si>
    <t>FRAZ. MAGNADORSA, 77 - ARCEVIA 60011</t>
  </si>
  <si>
    <t>VIA PICENO, 11/13/15 - MONTECOSARO 62010</t>
  </si>
  <si>
    <t>VIA FIASTRA, 71 - PETRIOLO 62014</t>
  </si>
  <si>
    <t>VIA A. MERLONI, 1 - COLLI AL METAURO 61036</t>
  </si>
  <si>
    <t>VIA MELETO, 20/A - GENGA 60040</t>
  </si>
  <si>
    <t>CONTRADA FONTE MARGHERITA, 11 - CORRIDONIA 62014</t>
  </si>
  <si>
    <t>VIA DELL'INDUSTRIA, 135 - CORRIDONIA 62014</t>
  </si>
  <si>
    <t>VIA  ALCIDE DE GASPERI, 2/C - MONTE URANO 63813</t>
  </si>
  <si>
    <t>VIA MARCONI, 2 - MONTECALVO IN FOGLIA 61020</t>
  </si>
  <si>
    <t>VIA G. MARCONI, 102 - FALCONARA MARITTIMA 60015</t>
  </si>
  <si>
    <t>VIA ENRICO FERMI, 25/27 - SAN SEVERINO MARCHE 62027</t>
  </si>
  <si>
    <t>VIA BONIFICA, 30 - MALTIGNANO 63085</t>
  </si>
  <si>
    <t>VIA BARTOLUCCI, SNC - PESARO 61122</t>
  </si>
  <si>
    <t>VIA GIUSEPPE BARTOLUCCI BORGO S. MARIA, SNC - PESARO 61122</t>
  </si>
  <si>
    <t>VIA ALBANACCI, 6 - CASTELFIDARDO 60022</t>
  </si>
  <si>
    <t>VIA SANTA MARIA IN SELVA, 55/A - TREIA 62010</t>
  </si>
  <si>
    <t>VIA PIAVE, 24 - MONTE PORZIO 61040</t>
  </si>
  <si>
    <t>VIA FERMANA NORD, 389 - MONTEGRANARO 63812</t>
  </si>
  <si>
    <t>VIA I MAGGIO, 22 - MONTE URANO 63813</t>
  </si>
  <si>
    <t>VIA LUIGI FALASCONI, 54 - FERMIGNANO 61033</t>
  </si>
  <si>
    <t>VIA STRADA PROVINCIALE, SNC - POGGIO SAN VICINO 62021</t>
  </si>
  <si>
    <t>VIA GUAZZI SNC - COLLI AL METAURO 61036</t>
  </si>
  <si>
    <t>VIA MOLINO, 1 - MONTE SAN MARTINO 62020</t>
  </si>
  <si>
    <t>VIA URBINATE, 84 - FRAZIONE TRASANNI URBINO 61029</t>
  </si>
  <si>
    <t>VIA URBINATE  84 e 45 - LOCALITA' TRASANNI - URBINO 61029</t>
  </si>
  <si>
    <t>VIA DELL`INDUSTRIA, 14 - FRONTONE 61040</t>
  </si>
  <si>
    <t>VIA FIUME, SNC - MONTEGRANARO 63812</t>
  </si>
  <si>
    <t>VIA CASALI, 54 - PESARO 61122</t>
  </si>
  <si>
    <t>VIA DON LUIGI STURZO, 4/A - JESI 60035</t>
  </si>
  <si>
    <t>01220310419</t>
  </si>
  <si>
    <t>VIA ROMA, 11/13 - MERCATELLO SUL METAURO 61040</t>
  </si>
  <si>
    <t>01942420447</t>
  </si>
  <si>
    <t>CORSO SERPENTE AUREO, 93 - OFFIDA 63073</t>
  </si>
  <si>
    <t>02082150430</t>
  </si>
  <si>
    <t>VIA ROMA, 24 - COLMURANO 62020</t>
  </si>
  <si>
    <t>01795100443</t>
  </si>
  <si>
    <t>VIA SALARIA, 38/B - ACQUASANTA TERME 63095</t>
  </si>
  <si>
    <t>01849920432</t>
  </si>
  <si>
    <t>C.DA SANTA LUCIA, 6 - CAMERINO 63032</t>
  </si>
  <si>
    <t>02135140446</t>
  </si>
  <si>
    <t>VIA STAZIONE, 67 - GROTTAZZOLINA 63844</t>
  </si>
  <si>
    <t>VIA ENZO FERRARI, SNC - GROTTAZZOLINA 63844</t>
  </si>
  <si>
    <t>01597620432</t>
  </si>
  <si>
    <t>VIA ENRICO FERMI, 1 - MOGLIANO 62010</t>
  </si>
  <si>
    <t>01943640449</t>
  </si>
  <si>
    <t>00179210448</t>
  </si>
  <si>
    <t>02068660428</t>
  </si>
  <si>
    <t>02071590422</t>
  </si>
  <si>
    <t>02678190428</t>
  </si>
  <si>
    <t>00137750428</t>
  </si>
  <si>
    <t>02732530429</t>
  </si>
  <si>
    <t>01477020430</t>
  </si>
  <si>
    <t>02402870428</t>
  </si>
  <si>
    <t>01543240426</t>
  </si>
  <si>
    <t>01975020437</t>
  </si>
  <si>
    <t>01509070429</t>
  </si>
  <si>
    <t>01763550447</t>
  </si>
  <si>
    <t>01670920444</t>
  </si>
  <si>
    <t>01368510440</t>
  </si>
  <si>
    <t>01086090436</t>
  </si>
  <si>
    <t>02404400448</t>
  </si>
  <si>
    <t>01441720628</t>
  </si>
  <si>
    <t>01656350434</t>
  </si>
  <si>
    <t>02732700428</t>
  </si>
  <si>
    <t>01043550449</t>
  </si>
  <si>
    <t>01994450441</t>
  </si>
  <si>
    <t>02615640410</t>
  </si>
  <si>
    <t>02654890421</t>
  </si>
  <si>
    <t>00477000426</t>
  </si>
  <si>
    <t>01358060422</t>
  </si>
  <si>
    <t>02452670413</t>
  </si>
  <si>
    <t>00473340420</t>
  </si>
  <si>
    <t>01227810411</t>
  </si>
  <si>
    <t>02733410415</t>
  </si>
  <si>
    <t>00468850425</t>
  </si>
  <si>
    <t>02231360420</t>
  </si>
  <si>
    <t>02121770438</t>
  </si>
  <si>
    <t>02274000427</t>
  </si>
  <si>
    <t>01894550431</t>
  </si>
  <si>
    <t>02126390414</t>
  </si>
  <si>
    <t>00664770435</t>
  </si>
  <si>
    <t>02144790447</t>
  </si>
  <si>
    <t>01765770431</t>
  </si>
  <si>
    <t>00779750439</t>
  </si>
  <si>
    <t>02765700428</t>
  </si>
  <si>
    <t>01337770430</t>
  </si>
  <si>
    <t>02630500425</t>
  </si>
  <si>
    <t>01232540425</t>
  </si>
  <si>
    <t>02619030428</t>
  </si>
  <si>
    <t>02681390411</t>
  </si>
  <si>
    <t>01368960447</t>
  </si>
  <si>
    <t>01343920441</t>
  </si>
  <si>
    <t>02249790441</t>
  </si>
  <si>
    <t>01389920446</t>
  </si>
  <si>
    <t>00138540430</t>
  </si>
  <si>
    <t>02314850419</t>
  </si>
  <si>
    <t>01513000446</t>
  </si>
  <si>
    <t>01762720447</t>
  </si>
  <si>
    <t>00467260444</t>
  </si>
  <si>
    <t>01227470430</t>
  </si>
  <si>
    <t>02792180420</t>
  </si>
  <si>
    <t>02803570429</t>
  </si>
  <si>
    <t>01300290432</t>
  </si>
  <si>
    <t>02788350425</t>
  </si>
  <si>
    <t>01477480436</t>
  </si>
  <si>
    <t>02342960412</t>
  </si>
  <si>
    <t>01876880434</t>
  </si>
  <si>
    <t>00077090413</t>
  </si>
  <si>
    <t>02333620447</t>
  </si>
  <si>
    <t>02156080414</t>
  </si>
  <si>
    <t>02404520419</t>
  </si>
  <si>
    <t>00759280449</t>
  </si>
  <si>
    <t>00142560424</t>
  </si>
  <si>
    <t>01044340410</t>
  </si>
  <si>
    <t>00301970430</t>
  </si>
  <si>
    <t>01553700434</t>
  </si>
  <si>
    <t>02562750410</t>
  </si>
  <si>
    <t>02763190416</t>
  </si>
  <si>
    <t>01936510443</t>
  </si>
  <si>
    <t>02600280412</t>
  </si>
  <si>
    <t>02697970420</t>
  </si>
  <si>
    <t>01137660419</t>
  </si>
  <si>
    <t>00344280441</t>
  </si>
  <si>
    <t>00852930411</t>
  </si>
  <si>
    <t>CUP</t>
  </si>
  <si>
    <t>B78I23004900007</t>
  </si>
  <si>
    <t>B69J23006350007</t>
  </si>
  <si>
    <t>B39J23007410007</t>
  </si>
  <si>
    <t>B72E23057850007</t>
  </si>
  <si>
    <t>B79J23005800007</t>
  </si>
  <si>
    <t>B19J23006180007</t>
  </si>
  <si>
    <t>B39J23007420007</t>
  </si>
  <si>
    <t>B49J23008470007</t>
  </si>
  <si>
    <t>B19J23006190007</t>
  </si>
  <si>
    <t>B39J23007430007</t>
  </si>
  <si>
    <t>B99J23006940007</t>
  </si>
  <si>
    <t>B19J23006200007</t>
  </si>
  <si>
    <t>B99J23006950007</t>
  </si>
  <si>
    <t>B89J23016370007</t>
  </si>
  <si>
    <t>B69J23006360007</t>
  </si>
  <si>
    <t>B79J23005810008</t>
  </si>
  <si>
    <t>B69J23006370007</t>
  </si>
  <si>
    <t>B39J23007440007</t>
  </si>
  <si>
    <t>B29J23005090006</t>
  </si>
  <si>
    <t>B29J23005100007</t>
  </si>
  <si>
    <t>B69J23006380006</t>
  </si>
  <si>
    <t>B39J23007450008</t>
  </si>
  <si>
    <t>B19J23006210007</t>
  </si>
  <si>
    <t>B99J23006960007</t>
  </si>
  <si>
    <t>B99J23006970007</t>
  </si>
  <si>
    <t>B29J23005110009</t>
  </si>
  <si>
    <t>B39J23007460007</t>
  </si>
  <si>
    <t>B79J23005820008</t>
  </si>
  <si>
    <t>B69J23006390007</t>
  </si>
  <si>
    <t>B89J23016380007</t>
  </si>
  <si>
    <t>B49J23008480008</t>
  </si>
  <si>
    <t>B75F23000700007</t>
  </si>
  <si>
    <t>B65F23000480007</t>
  </si>
  <si>
    <t>B49J23008490007</t>
  </si>
  <si>
    <t>B25F23000490007</t>
  </si>
  <si>
    <t>B75F23000710007</t>
  </si>
  <si>
    <t>B95F23000460007</t>
  </si>
  <si>
    <t>B35F23000640007</t>
  </si>
  <si>
    <t>B75F23000720007</t>
  </si>
  <si>
    <t>B65F23000490007</t>
  </si>
  <si>
    <t>B65F23000500007</t>
  </si>
  <si>
    <t>B45F23000570006</t>
  </si>
  <si>
    <t>B69J23006400007</t>
  </si>
  <si>
    <t>B39J23007470007</t>
  </si>
  <si>
    <t>B39J23007480007</t>
  </si>
  <si>
    <t>B35F23000650007</t>
  </si>
  <si>
    <t>B55F23000510008</t>
  </si>
  <si>
    <t>B45F23000580007</t>
  </si>
  <si>
    <t>B69J23006410007</t>
  </si>
  <si>
    <t>B85F23000580007</t>
  </si>
  <si>
    <t>B65F23000510006</t>
  </si>
  <si>
    <t>B19J23006220007</t>
  </si>
  <si>
    <t>B82E23066750007</t>
  </si>
  <si>
    <t>B52E23055470007</t>
  </si>
  <si>
    <t>B62E23058760007</t>
  </si>
  <si>
    <t>B39C23000270007</t>
  </si>
  <si>
    <t>B42E23057420007</t>
  </si>
  <si>
    <t>B42E23057430007</t>
  </si>
  <si>
    <t>B32E23067100002</t>
  </si>
  <si>
    <t>B52E23055480007</t>
  </si>
  <si>
    <t>B32E23067110008</t>
  </si>
  <si>
    <t>B92E23060840006</t>
  </si>
  <si>
    <t>B12E23061260007</t>
  </si>
  <si>
    <t>B22E23055970009</t>
  </si>
  <si>
    <t>B12E23061270007</t>
  </si>
  <si>
    <t>B52E23055490009</t>
  </si>
  <si>
    <t>B52E23055500007</t>
  </si>
  <si>
    <t>B72E23057820007</t>
  </si>
  <si>
    <t>B22E23055980009</t>
  </si>
  <si>
    <t>B32E23067120008</t>
  </si>
  <si>
    <t>B12E23061280007</t>
  </si>
  <si>
    <t>B92E23060850006</t>
  </si>
  <si>
    <t>B42E23057440006</t>
  </si>
  <si>
    <t>B72E23057830005</t>
  </si>
  <si>
    <t>B52E23055510004</t>
  </si>
  <si>
    <t>B82E23066760007</t>
  </si>
  <si>
    <t>B32E23067130007</t>
  </si>
  <si>
    <t>B82E23066770007</t>
  </si>
  <si>
    <t>B92E23060860007</t>
  </si>
  <si>
    <t>B72E23057840006</t>
  </si>
  <si>
    <t>B42E23057450007</t>
  </si>
  <si>
    <t>B62E23058770007</t>
  </si>
  <si>
    <t>B52E23055520007</t>
  </si>
  <si>
    <t>B82E23066780008</t>
  </si>
  <si>
    <t>B62E23058780007</t>
  </si>
  <si>
    <t>B12E23061290005</t>
  </si>
  <si>
    <t>B82E23066790006</t>
  </si>
  <si>
    <t>B12E23061300008</t>
  </si>
  <si>
    <t>COR</t>
  </si>
  <si>
    <t>spesa ammissibile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</si>
</sst>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00\ &quot;€&quot;_-;\-* #,##0.0000\ &quot;€&quot;_-;_-* &quot;-&quot;??\ &quot;€&quot;_-;_-@_-"/>
    <numFmt numFmtId="166" formatCode="_-* #,##0.0000\ &quot;€&quot;_-;\-* #,##0.0000\ &quot;€&quot;_-;_-* &quot;-&quot;??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horizontal="center" vertical="center" wrapText="1" readingOrder="1"/>
      <protection locked="0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44" fontId="7" fillId="0" borderId="2" xfId="1" applyFont="1" applyFill="1" applyBorder="1" applyAlignment="1">
      <alignment horizontal="right" vertical="center"/>
    </xf>
    <xf numFmtId="44" fontId="7" fillId="0" borderId="13" xfId="1" applyFont="1" applyFill="1" applyBorder="1" applyAlignment="1">
      <alignment horizontal="right" vertical="center"/>
    </xf>
    <xf numFmtId="44" fontId="7" fillId="0" borderId="11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0" fontId="7" fillId="5" borderId="2" xfId="0" applyFont="1" applyFill="1" applyBorder="1" applyAlignment="1" applyProtection="1">
      <alignment horizontal="center" vertical="center" wrapText="1" readingOrder="1"/>
      <protection locked="0"/>
    </xf>
    <xf numFmtId="0" fontId="7" fillId="5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44" fontId="7" fillId="6" borderId="2" xfId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 wrapText="1"/>
    </xf>
    <xf numFmtId="44" fontId="7" fillId="6" borderId="12" xfId="1" applyFont="1" applyFill="1" applyBorder="1" applyAlignment="1">
      <alignment horizontal="right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>
      <alignment horizontal="center" vertical="center"/>
    </xf>
    <xf numFmtId="44" fontId="7" fillId="7" borderId="2" xfId="1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44" fontId="7" fillId="7" borderId="13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left" vertical="center"/>
    </xf>
    <xf numFmtId="0" fontId="7" fillId="6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13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Border="1" applyAlignment="1" applyProtection="1">
      <alignment horizontal="left" vertical="center" wrapText="1" readingOrder="1"/>
      <protection locked="0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7" fillId="5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3" xfId="0" applyFont="1" applyBorder="1" applyAlignment="1" applyProtection="1">
      <alignment horizontal="left" vertical="center" wrapText="1" readingOrder="1"/>
      <protection locked="0"/>
    </xf>
    <xf numFmtId="44" fontId="7" fillId="5" borderId="11" xfId="1" applyFont="1" applyFill="1" applyBorder="1" applyAlignment="1">
      <alignment horizontal="right" vertical="center"/>
    </xf>
    <xf numFmtId="0" fontId="7" fillId="7" borderId="11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 applyProtection="1">
      <alignment horizontal="left" vertical="center" wrapText="1" readingOrder="1"/>
      <protection locked="0"/>
    </xf>
    <xf numFmtId="44" fontId="7" fillId="7" borderId="11" xfId="1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44" fontId="7" fillId="6" borderId="13" xfId="1" applyFont="1" applyFill="1" applyBorder="1" applyAlignment="1">
      <alignment horizontal="right" vertical="center"/>
    </xf>
    <xf numFmtId="0" fontId="7" fillId="6" borderId="13" xfId="0" applyFont="1" applyFill="1" applyBorder="1" applyAlignment="1" applyProtection="1">
      <alignment horizontal="left" vertical="center" wrapText="1" readingOrder="1"/>
      <protection locked="0"/>
    </xf>
    <xf numFmtId="49" fontId="7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0" xfId="2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6" borderId="13" xfId="0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10" borderId="1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7" fillId="0" borderId="2" xfId="1" applyNumberFormat="1" applyFont="1" applyFill="1" applyBorder="1" applyAlignment="1">
      <alignment horizontal="right" vertical="center"/>
    </xf>
    <xf numFmtId="44" fontId="7" fillId="0" borderId="11" xfId="1" applyNumberFormat="1" applyFont="1" applyFill="1" applyBorder="1" applyAlignment="1">
      <alignment horizontal="right" vertical="center"/>
    </xf>
    <xf numFmtId="44" fontId="7" fillId="0" borderId="13" xfId="1" applyNumberFormat="1" applyFont="1" applyFill="1" applyBorder="1" applyAlignment="1">
      <alignment horizontal="right" vertical="center"/>
    </xf>
    <xf numFmtId="165" fontId="7" fillId="0" borderId="1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44" fontId="7" fillId="6" borderId="3" xfId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4" fontId="8" fillId="2" borderId="2" xfId="1" applyNumberFormat="1" applyFont="1" applyFill="1" applyBorder="1" applyAlignment="1">
      <alignment horizontal="right" vertical="center"/>
    </xf>
    <xf numFmtId="44" fontId="8" fillId="2" borderId="13" xfId="1" applyNumberFormat="1" applyFont="1" applyFill="1" applyBorder="1" applyAlignment="1">
      <alignment horizontal="right" vertical="center"/>
    </xf>
    <xf numFmtId="44" fontId="8" fillId="2" borderId="11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1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18BC-167C-45D9-B7AE-A865DB67D5DF}">
  <dimension ref="A1:CV651"/>
  <sheetViews>
    <sheetView tabSelected="1" topLeftCell="T73" zoomScale="55" zoomScaleNormal="55" workbookViewId="0">
      <selection activeCell="B3" sqref="B3:D91"/>
    </sheetView>
  </sheetViews>
  <sheetFormatPr defaultColWidth="9.109375" defaultRowHeight="38.4" customHeight="1" x14ac:dyDescent="0.3"/>
  <cols>
    <col min="1" max="1" width="5.44140625" style="2" customWidth="1"/>
    <col min="2" max="2" width="10.44140625" style="2" customWidth="1"/>
    <col min="3" max="3" width="64.44140625" style="2" customWidth="1"/>
    <col min="4" max="4" width="17.44140625" style="2" customWidth="1"/>
    <col min="5" max="6" width="64.44140625" style="2" customWidth="1"/>
    <col min="7" max="8" width="32.6640625" style="2" customWidth="1"/>
    <col min="9" max="9" width="18" style="2" customWidth="1"/>
    <col min="10" max="10" width="4.33203125" style="2" customWidth="1"/>
    <col min="11" max="11" width="13.6640625" style="2" customWidth="1"/>
    <col min="12" max="12" width="4.33203125" style="2" customWidth="1"/>
    <col min="13" max="13" width="13.33203125" style="2" customWidth="1"/>
    <col min="14" max="14" width="4.33203125" style="2" customWidth="1"/>
    <col min="15" max="15" width="18.5546875" style="2" customWidth="1"/>
    <col min="16" max="16" width="4.33203125" style="2" customWidth="1"/>
    <col min="17" max="17" width="14.33203125" style="2" customWidth="1"/>
    <col min="18" max="18" width="6.44140625" style="2" customWidth="1"/>
    <col min="19" max="19" width="18.33203125" style="2" customWidth="1"/>
    <col min="20" max="20" width="4.88671875" style="2" customWidth="1"/>
    <col min="21" max="21" width="8.6640625" style="2" customWidth="1"/>
    <col min="22" max="22" width="12.44140625" style="2" customWidth="1"/>
    <col min="23" max="23" width="11.33203125" style="2" customWidth="1"/>
    <col min="24" max="24" width="14.44140625" style="2" customWidth="1"/>
    <col min="25" max="25" width="16.88671875" style="2" customWidth="1"/>
    <col min="26" max="26" width="7.6640625" style="2" customWidth="1"/>
    <col min="27" max="28" width="19.33203125" style="2" customWidth="1"/>
    <col min="29" max="29" width="21.33203125" style="2" customWidth="1"/>
    <col min="30" max="32" width="23.109375" style="2" bestFit="1" customWidth="1"/>
    <col min="33" max="33" width="19.5546875" style="2" bestFit="1" customWidth="1"/>
    <col min="34" max="34" width="182.88671875" style="2" customWidth="1"/>
    <col min="35" max="35" width="11.6640625" style="2" bestFit="1" customWidth="1"/>
    <col min="36" max="16384" width="9.109375" style="2"/>
  </cols>
  <sheetData>
    <row r="1" spans="1:36" ht="38.4" customHeight="1" x14ac:dyDescent="0.3">
      <c r="A1" s="98" t="s">
        <v>672</v>
      </c>
      <c r="B1" s="99"/>
      <c r="C1" s="100"/>
      <c r="D1" s="69"/>
      <c r="E1" s="69"/>
      <c r="F1" s="69"/>
      <c r="G1" s="79"/>
      <c r="H1" s="81"/>
      <c r="I1" s="103" t="s">
        <v>661</v>
      </c>
      <c r="J1" s="104" t="s">
        <v>0</v>
      </c>
      <c r="K1" s="103" t="s">
        <v>1</v>
      </c>
      <c r="L1" s="104" t="s">
        <v>0</v>
      </c>
      <c r="M1" s="103" t="s">
        <v>2</v>
      </c>
      <c r="N1" s="104" t="s">
        <v>0</v>
      </c>
      <c r="O1" s="97" t="s">
        <v>3</v>
      </c>
      <c r="P1" s="107" t="s">
        <v>4</v>
      </c>
      <c r="Q1" s="97" t="s">
        <v>5</v>
      </c>
      <c r="R1" s="107" t="s">
        <v>4</v>
      </c>
      <c r="S1" s="97" t="s">
        <v>6</v>
      </c>
      <c r="T1" s="113" t="s">
        <v>4</v>
      </c>
      <c r="U1" s="107" t="s">
        <v>7</v>
      </c>
      <c r="V1" s="114" t="s">
        <v>8</v>
      </c>
      <c r="W1" s="115"/>
      <c r="X1" s="118" t="s">
        <v>9</v>
      </c>
      <c r="Y1" s="120" t="s">
        <v>10</v>
      </c>
      <c r="Z1" s="122" t="s">
        <v>660</v>
      </c>
      <c r="AA1" s="125" t="s">
        <v>11</v>
      </c>
      <c r="AB1" s="83"/>
      <c r="AC1" s="125" t="s">
        <v>12</v>
      </c>
      <c r="AD1" s="128" t="s">
        <v>668</v>
      </c>
      <c r="AE1" s="128" t="s">
        <v>669</v>
      </c>
      <c r="AF1" s="128" t="s">
        <v>670</v>
      </c>
      <c r="AG1" s="110" t="s">
        <v>671</v>
      </c>
    </row>
    <row r="2" spans="1:36" ht="56.4" customHeight="1" x14ac:dyDescent="0.3">
      <c r="A2" s="101"/>
      <c r="B2" s="101"/>
      <c r="C2" s="102"/>
      <c r="D2" s="70"/>
      <c r="E2" s="70"/>
      <c r="F2" s="70"/>
      <c r="G2" s="80"/>
      <c r="H2" s="82"/>
      <c r="I2" s="103"/>
      <c r="J2" s="105"/>
      <c r="K2" s="103"/>
      <c r="L2" s="105"/>
      <c r="M2" s="103"/>
      <c r="N2" s="105"/>
      <c r="O2" s="97"/>
      <c r="P2" s="108"/>
      <c r="Q2" s="97"/>
      <c r="R2" s="108"/>
      <c r="S2" s="97"/>
      <c r="T2" s="113"/>
      <c r="U2" s="108"/>
      <c r="V2" s="116"/>
      <c r="W2" s="117"/>
      <c r="X2" s="119"/>
      <c r="Y2" s="121"/>
      <c r="Z2" s="123"/>
      <c r="AA2" s="126"/>
      <c r="AB2" s="84" t="s">
        <v>953</v>
      </c>
      <c r="AC2" s="126"/>
      <c r="AD2" s="129"/>
      <c r="AE2" s="129"/>
      <c r="AF2" s="129"/>
      <c r="AG2" s="111"/>
    </row>
    <row r="3" spans="1:36" ht="38.4" customHeight="1" x14ac:dyDescent="0.3">
      <c r="A3" s="17" t="s">
        <v>13</v>
      </c>
      <c r="B3" s="17" t="s">
        <v>14</v>
      </c>
      <c r="C3" s="18" t="s">
        <v>15</v>
      </c>
      <c r="D3" s="18" t="s">
        <v>674</v>
      </c>
      <c r="E3" s="18" t="s">
        <v>675</v>
      </c>
      <c r="F3" s="18" t="s">
        <v>676</v>
      </c>
      <c r="G3" s="18" t="s">
        <v>863</v>
      </c>
      <c r="H3" s="18" t="s">
        <v>952</v>
      </c>
      <c r="I3" s="103"/>
      <c r="J3" s="106"/>
      <c r="K3" s="103"/>
      <c r="L3" s="106"/>
      <c r="M3" s="103"/>
      <c r="N3" s="106"/>
      <c r="O3" s="97"/>
      <c r="P3" s="109"/>
      <c r="Q3" s="97"/>
      <c r="R3" s="109"/>
      <c r="S3" s="97"/>
      <c r="T3" s="113"/>
      <c r="U3" s="109"/>
      <c r="V3" s="24" t="s">
        <v>16</v>
      </c>
      <c r="W3" s="25" t="s">
        <v>17</v>
      </c>
      <c r="X3" s="26" t="s">
        <v>18</v>
      </c>
      <c r="Y3" s="27" t="s">
        <v>18</v>
      </c>
      <c r="Z3" s="124"/>
      <c r="AA3" s="127"/>
      <c r="AB3" s="85"/>
      <c r="AC3" s="127"/>
      <c r="AD3" s="130"/>
      <c r="AE3" s="130"/>
      <c r="AF3" s="130"/>
      <c r="AG3" s="112"/>
    </row>
    <row r="4" spans="1:36" ht="38.4" customHeight="1" x14ac:dyDescent="0.3">
      <c r="A4" s="19">
        <v>1</v>
      </c>
      <c r="B4" s="20">
        <v>62927</v>
      </c>
      <c r="C4" s="36" t="s">
        <v>32</v>
      </c>
      <c r="D4" s="50" t="s">
        <v>783</v>
      </c>
      <c r="E4" s="36" t="s">
        <v>677</v>
      </c>
      <c r="F4" s="36" t="s">
        <v>677</v>
      </c>
      <c r="G4" s="20" t="s">
        <v>864</v>
      </c>
      <c r="H4" s="20">
        <v>22806533</v>
      </c>
      <c r="I4" s="19">
        <v>30</v>
      </c>
      <c r="J4" s="19">
        <f t="shared" ref="J4:J67" si="0">I4/100*40</f>
        <v>12</v>
      </c>
      <c r="K4" s="19">
        <v>30</v>
      </c>
      <c r="L4" s="19">
        <f t="shared" ref="L4:L67" si="1">K4/100*40</f>
        <v>12</v>
      </c>
      <c r="M4" s="19">
        <v>40</v>
      </c>
      <c r="N4" s="19">
        <f t="shared" ref="N4:N67" si="2">M4/100*40</f>
        <v>16</v>
      </c>
      <c r="O4" s="19">
        <v>40</v>
      </c>
      <c r="P4" s="19">
        <f t="shared" ref="P4:P67" si="3">O4/100*60</f>
        <v>24</v>
      </c>
      <c r="Q4" s="19">
        <v>40</v>
      </c>
      <c r="R4" s="19">
        <f t="shared" ref="R4:R67" si="4">Q4/100*60</f>
        <v>24</v>
      </c>
      <c r="S4" s="19">
        <v>20</v>
      </c>
      <c r="T4" s="19">
        <f t="shared" ref="T4:T21" si="5">S4/100*60</f>
        <v>12</v>
      </c>
      <c r="U4" s="19">
        <f t="shared" ref="U4:U67" si="6">J4+L4+N4+P4+R4+T4</f>
        <v>100</v>
      </c>
      <c r="V4" s="19" t="s">
        <v>20</v>
      </c>
      <c r="W4" s="19"/>
      <c r="X4" s="19">
        <v>0</v>
      </c>
      <c r="Y4" s="19">
        <v>2.5</v>
      </c>
      <c r="Z4" s="62">
        <f t="shared" ref="Z4:Z67" si="7">U4+X4+Y4</f>
        <v>102.5</v>
      </c>
      <c r="AA4" s="21">
        <f>338395.06</f>
        <v>338395.06</v>
      </c>
      <c r="AB4" s="21">
        <f>338395.06-30000-15000-10000</f>
        <v>283395.06</v>
      </c>
      <c r="AC4" s="21">
        <f>AB4/2</f>
        <v>141697.53</v>
      </c>
      <c r="AD4" s="75">
        <f>ROUND(AG4*0.5,2)</f>
        <v>70848.77</v>
      </c>
      <c r="AE4" s="75">
        <f>ROUND(AG4*0.35,2)</f>
        <v>49594.14</v>
      </c>
      <c r="AF4" s="75">
        <f>AG4-AD4-AE4</f>
        <v>21254.619999999995</v>
      </c>
      <c r="AG4" s="91">
        <f>AC4</f>
        <v>141697.53</v>
      </c>
      <c r="AH4" s="13"/>
      <c r="AI4" s="71"/>
      <c r="AJ4" s="72"/>
    </row>
    <row r="5" spans="1:36" ht="38.4" customHeight="1" x14ac:dyDescent="0.3">
      <c r="A5" s="19">
        <v>2</v>
      </c>
      <c r="B5" s="20">
        <v>62259</v>
      </c>
      <c r="C5" s="36" t="s">
        <v>19</v>
      </c>
      <c r="D5" s="50" t="s">
        <v>784</v>
      </c>
      <c r="E5" s="36" t="s">
        <v>678</v>
      </c>
      <c r="F5" s="36" t="s">
        <v>678</v>
      </c>
      <c r="G5" s="20" t="s">
        <v>865</v>
      </c>
      <c r="H5" s="20">
        <v>22798217</v>
      </c>
      <c r="I5" s="19">
        <v>30</v>
      </c>
      <c r="J5" s="19">
        <f t="shared" si="0"/>
        <v>12</v>
      </c>
      <c r="K5" s="19">
        <v>30</v>
      </c>
      <c r="L5" s="19">
        <f t="shared" si="1"/>
        <v>12</v>
      </c>
      <c r="M5" s="19">
        <v>40</v>
      </c>
      <c r="N5" s="19">
        <f t="shared" si="2"/>
        <v>16</v>
      </c>
      <c r="O5" s="19">
        <v>40</v>
      </c>
      <c r="P5" s="19">
        <f t="shared" si="3"/>
        <v>24</v>
      </c>
      <c r="Q5" s="19">
        <v>40</v>
      </c>
      <c r="R5" s="19">
        <f t="shared" si="4"/>
        <v>24</v>
      </c>
      <c r="S5" s="19">
        <v>20</v>
      </c>
      <c r="T5" s="19">
        <f t="shared" si="5"/>
        <v>12</v>
      </c>
      <c r="U5" s="19">
        <f t="shared" si="6"/>
        <v>100</v>
      </c>
      <c r="V5" s="19" t="s">
        <v>20</v>
      </c>
      <c r="W5" s="19"/>
      <c r="X5" s="19">
        <v>0</v>
      </c>
      <c r="Y5" s="19">
        <v>0</v>
      </c>
      <c r="Z5" s="62">
        <f t="shared" si="7"/>
        <v>100</v>
      </c>
      <c r="AA5" s="21">
        <v>181800</v>
      </c>
      <c r="AB5" s="21">
        <v>181800</v>
      </c>
      <c r="AC5" s="21">
        <f>AA5/2</f>
        <v>90900</v>
      </c>
      <c r="AD5" s="75">
        <f>ROUND(AG5*0.5,2)</f>
        <v>45450</v>
      </c>
      <c r="AE5" s="75">
        <f>ROUND(AG5*0.35,2)</f>
        <v>31815</v>
      </c>
      <c r="AF5" s="75">
        <f>AG5-AD5-AE5</f>
        <v>13635</v>
      </c>
      <c r="AG5" s="91">
        <f>AC5</f>
        <v>90900</v>
      </c>
      <c r="AH5" s="13"/>
      <c r="AI5" s="71"/>
      <c r="AJ5" s="72"/>
    </row>
    <row r="6" spans="1:36" ht="38.4" customHeight="1" x14ac:dyDescent="0.3">
      <c r="A6" s="19">
        <v>3</v>
      </c>
      <c r="B6" s="20">
        <v>63237</v>
      </c>
      <c r="C6" s="36" t="s">
        <v>78</v>
      </c>
      <c r="D6" s="50" t="s">
        <v>785</v>
      </c>
      <c r="E6" s="36" t="s">
        <v>679</v>
      </c>
      <c r="F6" s="36" t="s">
        <v>679</v>
      </c>
      <c r="G6" s="20" t="s">
        <v>866</v>
      </c>
      <c r="H6" s="20">
        <v>22798250</v>
      </c>
      <c r="I6" s="19">
        <v>30</v>
      </c>
      <c r="J6" s="19">
        <f t="shared" si="0"/>
        <v>12</v>
      </c>
      <c r="K6" s="19">
        <v>22</v>
      </c>
      <c r="L6" s="19">
        <f t="shared" si="1"/>
        <v>8.8000000000000007</v>
      </c>
      <c r="M6" s="19">
        <v>40</v>
      </c>
      <c r="N6" s="19">
        <f t="shared" si="2"/>
        <v>16</v>
      </c>
      <c r="O6" s="19">
        <v>40</v>
      </c>
      <c r="P6" s="19">
        <f t="shared" si="3"/>
        <v>24</v>
      </c>
      <c r="Q6" s="19">
        <v>40</v>
      </c>
      <c r="R6" s="19">
        <f t="shared" si="4"/>
        <v>24</v>
      </c>
      <c r="S6" s="19">
        <v>20</v>
      </c>
      <c r="T6" s="19">
        <f t="shared" si="5"/>
        <v>12</v>
      </c>
      <c r="U6" s="19">
        <f t="shared" si="6"/>
        <v>96.8</v>
      </c>
      <c r="V6" s="19"/>
      <c r="W6" s="19"/>
      <c r="X6" s="19">
        <v>0</v>
      </c>
      <c r="Y6" s="19">
        <v>0</v>
      </c>
      <c r="Z6" s="62">
        <f t="shared" si="7"/>
        <v>96.8</v>
      </c>
      <c r="AA6" s="21">
        <v>77046.39</v>
      </c>
      <c r="AB6" s="21">
        <v>77046.39</v>
      </c>
      <c r="AC6" s="21">
        <f>AA6/2</f>
        <v>38523.195</v>
      </c>
      <c r="AD6" s="75">
        <f t="shared" ref="AD6:AD69" si="8">ROUND(AG6*0.5,2)</f>
        <v>19261.599999999999</v>
      </c>
      <c r="AE6" s="75">
        <f t="shared" ref="AE6:AE69" si="9">ROUND(AG6*0.35,2)</f>
        <v>13483.12</v>
      </c>
      <c r="AF6" s="75">
        <f t="shared" ref="AF6:AF69" si="10">AG6-AD6-AE6</f>
        <v>5778.4750000000004</v>
      </c>
      <c r="AG6" s="91">
        <f>AC6</f>
        <v>38523.195</v>
      </c>
      <c r="AH6" s="13"/>
      <c r="AI6" s="71"/>
      <c r="AJ6" s="72"/>
    </row>
    <row r="7" spans="1:36" s="61" customFormat="1" ht="38.4" customHeight="1" x14ac:dyDescent="0.3">
      <c r="A7" s="19">
        <v>4</v>
      </c>
      <c r="B7" s="20">
        <v>62588</v>
      </c>
      <c r="C7" s="36" t="s">
        <v>221</v>
      </c>
      <c r="D7" s="50" t="s">
        <v>786</v>
      </c>
      <c r="E7" s="36" t="s">
        <v>680</v>
      </c>
      <c r="F7" s="36" t="s">
        <v>680</v>
      </c>
      <c r="G7" s="20" t="s">
        <v>867</v>
      </c>
      <c r="H7" s="20">
        <v>22798276</v>
      </c>
      <c r="I7" s="19">
        <v>30</v>
      </c>
      <c r="J7" s="19">
        <f t="shared" si="0"/>
        <v>12</v>
      </c>
      <c r="K7" s="19">
        <v>30</v>
      </c>
      <c r="L7" s="19">
        <f t="shared" si="1"/>
        <v>12</v>
      </c>
      <c r="M7" s="19">
        <v>40</v>
      </c>
      <c r="N7" s="19">
        <f t="shared" si="2"/>
        <v>16</v>
      </c>
      <c r="O7" s="19">
        <v>30</v>
      </c>
      <c r="P7" s="19">
        <f t="shared" si="3"/>
        <v>18</v>
      </c>
      <c r="Q7" s="19">
        <v>40</v>
      </c>
      <c r="R7" s="19">
        <f t="shared" si="4"/>
        <v>24</v>
      </c>
      <c r="S7" s="19">
        <v>20</v>
      </c>
      <c r="T7" s="19">
        <f t="shared" si="5"/>
        <v>12</v>
      </c>
      <c r="U7" s="19">
        <f t="shared" si="6"/>
        <v>94</v>
      </c>
      <c r="V7" s="19"/>
      <c r="W7" s="19"/>
      <c r="X7" s="19">
        <f>+V7+W7</f>
        <v>0</v>
      </c>
      <c r="Y7" s="19">
        <v>2.5</v>
      </c>
      <c r="Z7" s="62">
        <f t="shared" si="7"/>
        <v>96.5</v>
      </c>
      <c r="AA7" s="21">
        <v>338442.12</v>
      </c>
      <c r="AB7" s="21">
        <f>338442.12-5360.38</f>
        <v>333081.74</v>
      </c>
      <c r="AC7" s="21">
        <f>AB7/2</f>
        <v>166540.87</v>
      </c>
      <c r="AD7" s="75">
        <f t="shared" si="8"/>
        <v>83270.44</v>
      </c>
      <c r="AE7" s="75">
        <f t="shared" si="9"/>
        <v>58289.3</v>
      </c>
      <c r="AF7" s="75">
        <f t="shared" si="10"/>
        <v>24981.12999999999</v>
      </c>
      <c r="AG7" s="91">
        <f>AC7</f>
        <v>166540.87</v>
      </c>
      <c r="AH7" s="13"/>
      <c r="AI7" s="88"/>
      <c r="AJ7" s="89"/>
    </row>
    <row r="8" spans="1:36" s="61" customFormat="1" ht="38.4" customHeight="1" x14ac:dyDescent="0.3">
      <c r="A8" s="19">
        <v>5</v>
      </c>
      <c r="B8" s="20">
        <v>62949</v>
      </c>
      <c r="C8" s="36" t="s">
        <v>42</v>
      </c>
      <c r="D8" s="50" t="s">
        <v>787</v>
      </c>
      <c r="E8" s="36" t="s">
        <v>681</v>
      </c>
      <c r="F8" s="36" t="s">
        <v>681</v>
      </c>
      <c r="G8" s="20" t="s">
        <v>868</v>
      </c>
      <c r="H8" s="20">
        <v>22798299</v>
      </c>
      <c r="I8" s="19">
        <v>30</v>
      </c>
      <c r="J8" s="19">
        <f t="shared" si="0"/>
        <v>12</v>
      </c>
      <c r="K8" s="19">
        <v>30</v>
      </c>
      <c r="L8" s="19">
        <f t="shared" si="1"/>
        <v>12</v>
      </c>
      <c r="M8" s="19">
        <v>40</v>
      </c>
      <c r="N8" s="19">
        <f t="shared" si="2"/>
        <v>16</v>
      </c>
      <c r="O8" s="19">
        <v>30</v>
      </c>
      <c r="P8" s="19">
        <f t="shared" si="3"/>
        <v>18</v>
      </c>
      <c r="Q8" s="19">
        <v>40</v>
      </c>
      <c r="R8" s="19">
        <f t="shared" si="4"/>
        <v>24</v>
      </c>
      <c r="S8" s="19">
        <v>20</v>
      </c>
      <c r="T8" s="19">
        <f t="shared" si="5"/>
        <v>12</v>
      </c>
      <c r="U8" s="19">
        <f t="shared" si="6"/>
        <v>94</v>
      </c>
      <c r="V8" s="19"/>
      <c r="W8" s="19"/>
      <c r="X8" s="19">
        <v>0</v>
      </c>
      <c r="Y8" s="19">
        <v>0</v>
      </c>
      <c r="Z8" s="62">
        <f t="shared" si="7"/>
        <v>94</v>
      </c>
      <c r="AA8" s="21">
        <v>208613.19</v>
      </c>
      <c r="AB8" s="21">
        <v>208613.19</v>
      </c>
      <c r="AC8" s="21">
        <f>AA8/2</f>
        <v>104306.595</v>
      </c>
      <c r="AD8" s="75">
        <f t="shared" si="8"/>
        <v>52153.3</v>
      </c>
      <c r="AE8" s="75">
        <f t="shared" si="9"/>
        <v>36507.31</v>
      </c>
      <c r="AF8" s="75">
        <f t="shared" si="10"/>
        <v>15645.990000000005</v>
      </c>
      <c r="AG8" s="91">
        <v>104306.6</v>
      </c>
      <c r="AH8" s="13"/>
      <c r="AI8" s="88"/>
      <c r="AJ8" s="89"/>
    </row>
    <row r="9" spans="1:36" s="61" customFormat="1" ht="38.4" customHeight="1" x14ac:dyDescent="0.3">
      <c r="A9" s="19">
        <v>6</v>
      </c>
      <c r="B9" s="20">
        <v>63303</v>
      </c>
      <c r="C9" s="36" t="s">
        <v>79</v>
      </c>
      <c r="D9" s="50" t="s">
        <v>788</v>
      </c>
      <c r="E9" s="36" t="s">
        <v>682</v>
      </c>
      <c r="F9" s="36" t="s">
        <v>682</v>
      </c>
      <c r="G9" s="20" t="s">
        <v>869</v>
      </c>
      <c r="H9" s="20">
        <v>22798316</v>
      </c>
      <c r="I9" s="19">
        <v>30</v>
      </c>
      <c r="J9" s="19">
        <f t="shared" si="0"/>
        <v>12</v>
      </c>
      <c r="K9" s="19">
        <v>15</v>
      </c>
      <c r="L9" s="19">
        <f t="shared" si="1"/>
        <v>6</v>
      </c>
      <c r="M9" s="19">
        <v>40</v>
      </c>
      <c r="N9" s="19">
        <f t="shared" si="2"/>
        <v>16</v>
      </c>
      <c r="O9" s="19">
        <v>40</v>
      </c>
      <c r="P9" s="19">
        <f t="shared" si="3"/>
        <v>24</v>
      </c>
      <c r="Q9" s="19">
        <v>40</v>
      </c>
      <c r="R9" s="19">
        <f t="shared" si="4"/>
        <v>24</v>
      </c>
      <c r="S9" s="19">
        <v>20</v>
      </c>
      <c r="T9" s="19">
        <f t="shared" si="5"/>
        <v>12</v>
      </c>
      <c r="U9" s="19">
        <f t="shared" si="6"/>
        <v>94</v>
      </c>
      <c r="V9" s="19"/>
      <c r="W9" s="19"/>
      <c r="X9" s="19">
        <v>0</v>
      </c>
      <c r="Y9" s="19">
        <v>0</v>
      </c>
      <c r="Z9" s="62">
        <f t="shared" si="7"/>
        <v>94</v>
      </c>
      <c r="AA9" s="21">
        <v>149829</v>
      </c>
      <c r="AB9" s="21">
        <v>149829</v>
      </c>
      <c r="AC9" s="21">
        <f>AA9/2</f>
        <v>74914.5</v>
      </c>
      <c r="AD9" s="75">
        <f t="shared" si="8"/>
        <v>37457.25</v>
      </c>
      <c r="AE9" s="75">
        <f t="shared" si="9"/>
        <v>26220.080000000002</v>
      </c>
      <c r="AF9" s="75">
        <f t="shared" si="10"/>
        <v>11237.169999999998</v>
      </c>
      <c r="AG9" s="91">
        <v>74914.5</v>
      </c>
      <c r="AH9" s="13"/>
      <c r="AI9" s="88"/>
      <c r="AJ9" s="89"/>
    </row>
    <row r="10" spans="1:36" s="61" customFormat="1" ht="38.4" customHeight="1" x14ac:dyDescent="0.3">
      <c r="A10" s="19">
        <v>7</v>
      </c>
      <c r="B10" s="20">
        <v>62750</v>
      </c>
      <c r="C10" s="36" t="s">
        <v>267</v>
      </c>
      <c r="D10" s="50" t="s">
        <v>789</v>
      </c>
      <c r="E10" s="36" t="s">
        <v>683</v>
      </c>
      <c r="F10" s="36" t="s">
        <v>683</v>
      </c>
      <c r="G10" s="20" t="s">
        <v>870</v>
      </c>
      <c r="H10" s="20">
        <v>22806553</v>
      </c>
      <c r="I10" s="19">
        <v>30</v>
      </c>
      <c r="J10" s="19">
        <f t="shared" si="0"/>
        <v>12</v>
      </c>
      <c r="K10" s="19">
        <v>30</v>
      </c>
      <c r="L10" s="19">
        <f t="shared" si="1"/>
        <v>12</v>
      </c>
      <c r="M10" s="19">
        <v>40</v>
      </c>
      <c r="N10" s="19">
        <f t="shared" si="2"/>
        <v>16</v>
      </c>
      <c r="O10" s="19">
        <v>40</v>
      </c>
      <c r="P10" s="19">
        <f t="shared" si="3"/>
        <v>24</v>
      </c>
      <c r="Q10" s="19">
        <v>30</v>
      </c>
      <c r="R10" s="19">
        <f t="shared" si="4"/>
        <v>18</v>
      </c>
      <c r="S10" s="19">
        <v>20</v>
      </c>
      <c r="T10" s="19">
        <f t="shared" si="5"/>
        <v>12</v>
      </c>
      <c r="U10" s="19">
        <f t="shared" si="6"/>
        <v>94</v>
      </c>
      <c r="V10" s="19"/>
      <c r="W10" s="19"/>
      <c r="X10" s="19">
        <f>+V10+W10</f>
        <v>0</v>
      </c>
      <c r="Y10" s="19">
        <v>0</v>
      </c>
      <c r="Z10" s="62">
        <f t="shared" si="7"/>
        <v>94</v>
      </c>
      <c r="AA10" s="21">
        <f>254801.03</f>
        <v>254801.03</v>
      </c>
      <c r="AB10" s="21">
        <f>254801.03-1306-5202-885</f>
        <v>247408.03</v>
      </c>
      <c r="AC10" s="21">
        <f>AB10/2</f>
        <v>123704.015</v>
      </c>
      <c r="AD10" s="75">
        <f t="shared" si="8"/>
        <v>61852.01</v>
      </c>
      <c r="AE10" s="75">
        <f t="shared" si="9"/>
        <v>43296.41</v>
      </c>
      <c r="AF10" s="75">
        <f t="shared" si="10"/>
        <v>18555.594999999994</v>
      </c>
      <c r="AG10" s="91">
        <f>AC10</f>
        <v>123704.015</v>
      </c>
      <c r="AH10" s="13"/>
      <c r="AI10" s="88"/>
      <c r="AJ10" s="89"/>
    </row>
    <row r="11" spans="1:36" s="61" customFormat="1" ht="38.4" customHeight="1" x14ac:dyDescent="0.3">
      <c r="A11" s="19">
        <v>8</v>
      </c>
      <c r="B11" s="20">
        <v>63468</v>
      </c>
      <c r="C11" s="36" t="s">
        <v>478</v>
      </c>
      <c r="D11" s="50" t="s">
        <v>790</v>
      </c>
      <c r="E11" s="36" t="s">
        <v>684</v>
      </c>
      <c r="F11" s="36" t="s">
        <v>684</v>
      </c>
      <c r="G11" s="20" t="s">
        <v>871</v>
      </c>
      <c r="H11" s="20">
        <v>22798371</v>
      </c>
      <c r="I11" s="19">
        <v>30</v>
      </c>
      <c r="J11" s="19">
        <f t="shared" si="0"/>
        <v>12</v>
      </c>
      <c r="K11" s="19">
        <v>30</v>
      </c>
      <c r="L11" s="19">
        <f t="shared" si="1"/>
        <v>12</v>
      </c>
      <c r="M11" s="19">
        <v>40</v>
      </c>
      <c r="N11" s="19">
        <f t="shared" si="2"/>
        <v>16</v>
      </c>
      <c r="O11" s="19">
        <v>30</v>
      </c>
      <c r="P11" s="19">
        <f t="shared" si="3"/>
        <v>18</v>
      </c>
      <c r="Q11" s="19">
        <v>40</v>
      </c>
      <c r="R11" s="19">
        <f t="shared" si="4"/>
        <v>24</v>
      </c>
      <c r="S11" s="19">
        <v>20</v>
      </c>
      <c r="T11" s="19">
        <f t="shared" si="5"/>
        <v>12</v>
      </c>
      <c r="U11" s="19">
        <f t="shared" si="6"/>
        <v>94</v>
      </c>
      <c r="V11" s="19"/>
      <c r="W11" s="19"/>
      <c r="X11" s="19">
        <f>+V11+W11</f>
        <v>0</v>
      </c>
      <c r="Y11" s="19">
        <v>0</v>
      </c>
      <c r="Z11" s="62">
        <f t="shared" si="7"/>
        <v>94</v>
      </c>
      <c r="AA11" s="21">
        <v>379586.3</v>
      </c>
      <c r="AB11" s="21">
        <v>379586.3</v>
      </c>
      <c r="AC11" s="21">
        <f>AA11/2</f>
        <v>189793.15</v>
      </c>
      <c r="AD11" s="75">
        <f t="shared" si="8"/>
        <v>94896.58</v>
      </c>
      <c r="AE11" s="75">
        <f t="shared" si="9"/>
        <v>66427.600000000006</v>
      </c>
      <c r="AF11" s="75">
        <f t="shared" si="10"/>
        <v>28468.969999999987</v>
      </c>
      <c r="AG11" s="91">
        <v>189793.15</v>
      </c>
      <c r="AH11" s="13"/>
      <c r="AI11" s="88"/>
      <c r="AJ11" s="89"/>
    </row>
    <row r="12" spans="1:36" s="61" customFormat="1" ht="38.4" customHeight="1" x14ac:dyDescent="0.3">
      <c r="A12" s="19">
        <v>9</v>
      </c>
      <c r="B12" s="20">
        <v>63786</v>
      </c>
      <c r="C12" s="36" t="s">
        <v>120</v>
      </c>
      <c r="D12" s="50" t="s">
        <v>791</v>
      </c>
      <c r="E12" s="36" t="s">
        <v>685</v>
      </c>
      <c r="F12" s="36" t="s">
        <v>685</v>
      </c>
      <c r="G12" s="20" t="s">
        <v>872</v>
      </c>
      <c r="H12" s="20">
        <v>22806571</v>
      </c>
      <c r="I12" s="19">
        <v>30</v>
      </c>
      <c r="J12" s="19">
        <f t="shared" si="0"/>
        <v>12</v>
      </c>
      <c r="K12" s="19">
        <v>22</v>
      </c>
      <c r="L12" s="19">
        <f t="shared" si="1"/>
        <v>8.8000000000000007</v>
      </c>
      <c r="M12" s="19">
        <v>40</v>
      </c>
      <c r="N12" s="19">
        <f t="shared" si="2"/>
        <v>16</v>
      </c>
      <c r="O12" s="19">
        <v>30</v>
      </c>
      <c r="P12" s="19">
        <f t="shared" si="3"/>
        <v>18</v>
      </c>
      <c r="Q12" s="19">
        <v>40</v>
      </c>
      <c r="R12" s="19">
        <f t="shared" si="4"/>
        <v>24</v>
      </c>
      <c r="S12" s="19">
        <v>20</v>
      </c>
      <c r="T12" s="19">
        <f t="shared" si="5"/>
        <v>12</v>
      </c>
      <c r="U12" s="19">
        <f t="shared" si="6"/>
        <v>90.8</v>
      </c>
      <c r="V12" s="19"/>
      <c r="W12" s="19"/>
      <c r="X12" s="19">
        <v>0</v>
      </c>
      <c r="Y12" s="19">
        <v>2.5</v>
      </c>
      <c r="Z12" s="62">
        <f t="shared" si="7"/>
        <v>93.3</v>
      </c>
      <c r="AA12" s="21">
        <f>152722.89-2000</f>
        <v>150722.89000000001</v>
      </c>
      <c r="AB12" s="21">
        <f>152722.89-2000</f>
        <v>150722.89000000001</v>
      </c>
      <c r="AC12" s="21">
        <f>AA12/2</f>
        <v>75361.445000000007</v>
      </c>
      <c r="AD12" s="75">
        <f t="shared" si="8"/>
        <v>37680.720000000001</v>
      </c>
      <c r="AE12" s="75">
        <f t="shared" si="9"/>
        <v>26376.51</v>
      </c>
      <c r="AF12" s="75">
        <f t="shared" si="10"/>
        <v>11304.215000000007</v>
      </c>
      <c r="AG12" s="91">
        <f>AC12</f>
        <v>75361.445000000007</v>
      </c>
      <c r="AH12" s="13"/>
      <c r="AI12" s="88"/>
      <c r="AJ12" s="89"/>
    </row>
    <row r="13" spans="1:36" s="61" customFormat="1" ht="38.4" customHeight="1" x14ac:dyDescent="0.3">
      <c r="A13" s="19">
        <v>10</v>
      </c>
      <c r="B13" s="20">
        <v>62718</v>
      </c>
      <c r="C13" s="36" t="s">
        <v>261</v>
      </c>
      <c r="D13" s="50" t="s">
        <v>792</v>
      </c>
      <c r="E13" s="36" t="s">
        <v>686</v>
      </c>
      <c r="F13" s="36" t="s">
        <v>687</v>
      </c>
      <c r="G13" s="20" t="s">
        <v>873</v>
      </c>
      <c r="H13" s="20">
        <v>22806559</v>
      </c>
      <c r="I13" s="19">
        <v>30</v>
      </c>
      <c r="J13" s="19">
        <f t="shared" si="0"/>
        <v>12</v>
      </c>
      <c r="K13" s="19">
        <v>22</v>
      </c>
      <c r="L13" s="19">
        <f t="shared" si="1"/>
        <v>8.8000000000000007</v>
      </c>
      <c r="M13" s="19">
        <v>40</v>
      </c>
      <c r="N13" s="19">
        <f t="shared" si="2"/>
        <v>16</v>
      </c>
      <c r="O13" s="19">
        <v>30</v>
      </c>
      <c r="P13" s="19">
        <f t="shared" si="3"/>
        <v>18</v>
      </c>
      <c r="Q13" s="19">
        <v>40</v>
      </c>
      <c r="R13" s="19">
        <f t="shared" si="4"/>
        <v>24</v>
      </c>
      <c r="S13" s="19">
        <v>20</v>
      </c>
      <c r="T13" s="19">
        <f t="shared" si="5"/>
        <v>12</v>
      </c>
      <c r="U13" s="19">
        <f t="shared" si="6"/>
        <v>90.8</v>
      </c>
      <c r="V13" s="19"/>
      <c r="W13" s="19"/>
      <c r="X13" s="19">
        <f>+V13+W13</f>
        <v>0</v>
      </c>
      <c r="Y13" s="19">
        <v>2.5</v>
      </c>
      <c r="Z13" s="62">
        <f t="shared" si="7"/>
        <v>93.3</v>
      </c>
      <c r="AA13" s="21">
        <f>172744.5</f>
        <v>172744.5</v>
      </c>
      <c r="AB13" s="21">
        <f>172744.5-340</f>
        <v>172404.5</v>
      </c>
      <c r="AC13" s="21">
        <f>AB13/2</f>
        <v>86202.25</v>
      </c>
      <c r="AD13" s="75">
        <f t="shared" si="8"/>
        <v>43101.13</v>
      </c>
      <c r="AE13" s="75">
        <f t="shared" si="9"/>
        <v>30170.79</v>
      </c>
      <c r="AF13" s="75">
        <f t="shared" si="10"/>
        <v>12930.330000000002</v>
      </c>
      <c r="AG13" s="91">
        <f>AC13</f>
        <v>86202.25</v>
      </c>
      <c r="AH13" s="13"/>
      <c r="AI13" s="88"/>
      <c r="AJ13" s="89"/>
    </row>
    <row r="14" spans="1:36" s="61" customFormat="1" ht="38.4" customHeight="1" x14ac:dyDescent="0.3">
      <c r="A14" s="19">
        <v>11</v>
      </c>
      <c r="B14" s="20">
        <v>63422</v>
      </c>
      <c r="C14" s="36" t="s">
        <v>468</v>
      </c>
      <c r="D14" s="50" t="s">
        <v>793</v>
      </c>
      <c r="E14" s="36" t="s">
        <v>688</v>
      </c>
      <c r="F14" s="36" t="s">
        <v>688</v>
      </c>
      <c r="G14" s="20" t="s">
        <v>874</v>
      </c>
      <c r="H14" s="20">
        <v>22798408</v>
      </c>
      <c r="I14" s="19">
        <v>30</v>
      </c>
      <c r="J14" s="19">
        <f t="shared" si="0"/>
        <v>12</v>
      </c>
      <c r="K14" s="19">
        <v>22</v>
      </c>
      <c r="L14" s="19">
        <f t="shared" si="1"/>
        <v>8.8000000000000007</v>
      </c>
      <c r="M14" s="19">
        <v>40</v>
      </c>
      <c r="N14" s="19">
        <f t="shared" si="2"/>
        <v>16</v>
      </c>
      <c r="O14" s="19">
        <v>30</v>
      </c>
      <c r="P14" s="19">
        <f t="shared" si="3"/>
        <v>18</v>
      </c>
      <c r="Q14" s="19">
        <v>40</v>
      </c>
      <c r="R14" s="19">
        <f t="shared" si="4"/>
        <v>24</v>
      </c>
      <c r="S14" s="19">
        <v>20</v>
      </c>
      <c r="T14" s="19">
        <f t="shared" si="5"/>
        <v>12</v>
      </c>
      <c r="U14" s="19">
        <f t="shared" si="6"/>
        <v>90.8</v>
      </c>
      <c r="V14" s="19"/>
      <c r="W14" s="19"/>
      <c r="X14" s="19">
        <f>+V14+W14</f>
        <v>0</v>
      </c>
      <c r="Y14" s="19">
        <v>2.5</v>
      </c>
      <c r="Z14" s="62">
        <f t="shared" si="7"/>
        <v>93.3</v>
      </c>
      <c r="AA14" s="21">
        <v>362984.31</v>
      </c>
      <c r="AB14" s="21">
        <v>362984.31</v>
      </c>
      <c r="AC14" s="21">
        <f>AA14/2</f>
        <v>181492.155</v>
      </c>
      <c r="AD14" s="75">
        <f t="shared" si="8"/>
        <v>90746.08</v>
      </c>
      <c r="AE14" s="75">
        <f t="shared" si="9"/>
        <v>63522.26</v>
      </c>
      <c r="AF14" s="75">
        <f t="shared" si="10"/>
        <v>27223.82</v>
      </c>
      <c r="AG14" s="91">
        <v>181492.16</v>
      </c>
      <c r="AH14" s="13"/>
      <c r="AI14" s="88"/>
      <c r="AJ14" s="89"/>
    </row>
    <row r="15" spans="1:36" s="61" customFormat="1" ht="38.4" customHeight="1" x14ac:dyDescent="0.3">
      <c r="A15" s="19">
        <v>12</v>
      </c>
      <c r="B15" s="20">
        <v>62959</v>
      </c>
      <c r="C15" s="36" t="s">
        <v>48</v>
      </c>
      <c r="D15" s="50" t="s">
        <v>794</v>
      </c>
      <c r="E15" s="36" t="s">
        <v>689</v>
      </c>
      <c r="F15" s="36" t="s">
        <v>689</v>
      </c>
      <c r="G15" s="20" t="s">
        <v>875</v>
      </c>
      <c r="H15" s="20">
        <v>22798426</v>
      </c>
      <c r="I15" s="19">
        <v>22</v>
      </c>
      <c r="J15" s="19">
        <f t="shared" si="0"/>
        <v>8.8000000000000007</v>
      </c>
      <c r="K15" s="19">
        <v>30</v>
      </c>
      <c r="L15" s="19">
        <f t="shared" si="1"/>
        <v>12</v>
      </c>
      <c r="M15" s="19">
        <v>40</v>
      </c>
      <c r="N15" s="19">
        <f t="shared" si="2"/>
        <v>16</v>
      </c>
      <c r="O15" s="19">
        <v>40</v>
      </c>
      <c r="P15" s="19">
        <f t="shared" si="3"/>
        <v>24</v>
      </c>
      <c r="Q15" s="19">
        <v>30</v>
      </c>
      <c r="R15" s="19">
        <f t="shared" si="4"/>
        <v>18</v>
      </c>
      <c r="S15" s="19">
        <v>20</v>
      </c>
      <c r="T15" s="19">
        <f t="shared" si="5"/>
        <v>12</v>
      </c>
      <c r="U15" s="19">
        <f t="shared" si="6"/>
        <v>90.8</v>
      </c>
      <c r="V15" s="19"/>
      <c r="W15" s="19"/>
      <c r="X15" s="19">
        <v>0</v>
      </c>
      <c r="Y15" s="19">
        <v>0</v>
      </c>
      <c r="Z15" s="62">
        <f t="shared" si="7"/>
        <v>90.8</v>
      </c>
      <c r="AA15" s="21">
        <v>403635.44</v>
      </c>
      <c r="AB15" s="21">
        <v>403635.44</v>
      </c>
      <c r="AC15" s="21">
        <v>199317.73</v>
      </c>
      <c r="AD15" s="75">
        <f t="shared" si="8"/>
        <v>99658.87</v>
      </c>
      <c r="AE15" s="75">
        <f t="shared" si="9"/>
        <v>69761.210000000006</v>
      </c>
      <c r="AF15" s="75">
        <f t="shared" si="10"/>
        <v>29897.650000000009</v>
      </c>
      <c r="AG15" s="91">
        <v>199317.73</v>
      </c>
      <c r="AH15" s="13"/>
      <c r="AI15" s="88"/>
      <c r="AJ15" s="89"/>
    </row>
    <row r="16" spans="1:36" s="61" customFormat="1" ht="38.4" customHeight="1" x14ac:dyDescent="0.3">
      <c r="A16" s="19">
        <v>13</v>
      </c>
      <c r="B16" s="20">
        <v>63767</v>
      </c>
      <c r="C16" s="36" t="s">
        <v>112</v>
      </c>
      <c r="D16" s="50" t="s">
        <v>795</v>
      </c>
      <c r="E16" s="36" t="s">
        <v>690</v>
      </c>
      <c r="F16" s="36" t="s">
        <v>690</v>
      </c>
      <c r="G16" s="20" t="s">
        <v>876</v>
      </c>
      <c r="H16" s="20">
        <v>22798432</v>
      </c>
      <c r="I16" s="19">
        <v>30</v>
      </c>
      <c r="J16" s="19">
        <f t="shared" si="0"/>
        <v>12</v>
      </c>
      <c r="K16" s="19">
        <v>22</v>
      </c>
      <c r="L16" s="19">
        <f t="shared" si="1"/>
        <v>8.8000000000000007</v>
      </c>
      <c r="M16" s="19">
        <v>40</v>
      </c>
      <c r="N16" s="19">
        <f t="shared" si="2"/>
        <v>16</v>
      </c>
      <c r="O16" s="19">
        <v>40</v>
      </c>
      <c r="P16" s="19">
        <f t="shared" si="3"/>
        <v>24</v>
      </c>
      <c r="Q16" s="19">
        <v>30</v>
      </c>
      <c r="R16" s="19">
        <f t="shared" si="4"/>
        <v>18</v>
      </c>
      <c r="S16" s="19">
        <v>20</v>
      </c>
      <c r="T16" s="19">
        <f t="shared" si="5"/>
        <v>12</v>
      </c>
      <c r="U16" s="19">
        <f t="shared" si="6"/>
        <v>90.8</v>
      </c>
      <c r="V16" s="19"/>
      <c r="W16" s="19"/>
      <c r="X16" s="19">
        <v>0</v>
      </c>
      <c r="Y16" s="19">
        <v>0</v>
      </c>
      <c r="Z16" s="62">
        <f t="shared" si="7"/>
        <v>90.8</v>
      </c>
      <c r="AA16" s="21">
        <v>77585</v>
      </c>
      <c r="AB16" s="21">
        <v>77585</v>
      </c>
      <c r="AC16" s="21">
        <f>AA16/2</f>
        <v>38792.5</v>
      </c>
      <c r="AD16" s="75">
        <f t="shared" si="8"/>
        <v>19396.25</v>
      </c>
      <c r="AE16" s="75">
        <f t="shared" si="9"/>
        <v>13577.38</v>
      </c>
      <c r="AF16" s="75">
        <f t="shared" si="10"/>
        <v>5818.8700000000008</v>
      </c>
      <c r="AG16" s="91">
        <v>38792.5</v>
      </c>
      <c r="AH16" s="13"/>
      <c r="AI16" s="88"/>
      <c r="AJ16" s="89"/>
    </row>
    <row r="17" spans="1:36" s="61" customFormat="1" ht="38.4" customHeight="1" x14ac:dyDescent="0.3">
      <c r="A17" s="19">
        <v>14</v>
      </c>
      <c r="B17" s="20">
        <v>63788</v>
      </c>
      <c r="C17" s="36" t="s">
        <v>121</v>
      </c>
      <c r="D17" s="50" t="s">
        <v>796</v>
      </c>
      <c r="E17" s="36" t="s">
        <v>691</v>
      </c>
      <c r="F17" s="36" t="s">
        <v>691</v>
      </c>
      <c r="G17" s="20" t="s">
        <v>877</v>
      </c>
      <c r="H17" s="20">
        <v>22798452</v>
      </c>
      <c r="I17" s="19">
        <v>30</v>
      </c>
      <c r="J17" s="19">
        <f t="shared" si="0"/>
        <v>12</v>
      </c>
      <c r="K17" s="19">
        <v>22</v>
      </c>
      <c r="L17" s="19">
        <f t="shared" si="1"/>
        <v>8.8000000000000007</v>
      </c>
      <c r="M17" s="19">
        <v>40</v>
      </c>
      <c r="N17" s="19">
        <f t="shared" si="2"/>
        <v>16</v>
      </c>
      <c r="O17" s="19">
        <v>30</v>
      </c>
      <c r="P17" s="19">
        <f t="shared" si="3"/>
        <v>18</v>
      </c>
      <c r="Q17" s="19">
        <v>40</v>
      </c>
      <c r="R17" s="19">
        <f t="shared" si="4"/>
        <v>24</v>
      </c>
      <c r="S17" s="19">
        <v>20</v>
      </c>
      <c r="T17" s="19">
        <f t="shared" si="5"/>
        <v>12</v>
      </c>
      <c r="U17" s="19">
        <f t="shared" si="6"/>
        <v>90.8</v>
      </c>
      <c r="V17" s="19"/>
      <c r="W17" s="19"/>
      <c r="X17" s="19">
        <v>0</v>
      </c>
      <c r="Y17" s="19">
        <v>0</v>
      </c>
      <c r="Z17" s="62">
        <f t="shared" si="7"/>
        <v>90.8</v>
      </c>
      <c r="AA17" s="21">
        <v>212848.54</v>
      </c>
      <c r="AB17" s="21">
        <v>212848.54</v>
      </c>
      <c r="AC17" s="21">
        <f>AA17/2</f>
        <v>106424.27</v>
      </c>
      <c r="AD17" s="75">
        <f t="shared" si="8"/>
        <v>53212.14</v>
      </c>
      <c r="AE17" s="75">
        <f t="shared" si="9"/>
        <v>37248.49</v>
      </c>
      <c r="AF17" s="75">
        <f t="shared" si="10"/>
        <v>15963.640000000007</v>
      </c>
      <c r="AG17" s="91">
        <v>106424.27</v>
      </c>
      <c r="AH17" s="13"/>
      <c r="AI17" s="88"/>
      <c r="AJ17" s="89"/>
    </row>
    <row r="18" spans="1:36" s="61" customFormat="1" ht="38.4" customHeight="1" x14ac:dyDescent="0.3">
      <c r="A18" s="19">
        <v>15</v>
      </c>
      <c r="B18" s="20">
        <v>62320</v>
      </c>
      <c r="C18" s="36" t="s">
        <v>156</v>
      </c>
      <c r="D18" s="50" t="s">
        <v>797</v>
      </c>
      <c r="E18" s="36" t="s">
        <v>692</v>
      </c>
      <c r="F18" s="36" t="s">
        <v>692</v>
      </c>
      <c r="G18" s="20" t="s">
        <v>878</v>
      </c>
      <c r="H18" s="20">
        <v>22798459</v>
      </c>
      <c r="I18" s="19">
        <v>30</v>
      </c>
      <c r="J18" s="19">
        <f t="shared" si="0"/>
        <v>12</v>
      </c>
      <c r="K18" s="19">
        <v>22</v>
      </c>
      <c r="L18" s="19">
        <f t="shared" si="1"/>
        <v>8.8000000000000007</v>
      </c>
      <c r="M18" s="19">
        <v>40</v>
      </c>
      <c r="N18" s="19">
        <f t="shared" si="2"/>
        <v>16</v>
      </c>
      <c r="O18" s="19">
        <v>30</v>
      </c>
      <c r="P18" s="19">
        <f t="shared" si="3"/>
        <v>18</v>
      </c>
      <c r="Q18" s="19">
        <v>40</v>
      </c>
      <c r="R18" s="19">
        <f t="shared" si="4"/>
        <v>24</v>
      </c>
      <c r="S18" s="19">
        <v>20</v>
      </c>
      <c r="T18" s="19">
        <f t="shared" si="5"/>
        <v>12</v>
      </c>
      <c r="U18" s="19">
        <f t="shared" si="6"/>
        <v>90.8</v>
      </c>
      <c r="V18" s="19"/>
      <c r="W18" s="19"/>
      <c r="X18" s="19">
        <f t="shared" ref="X18:X23" si="11">+V18+W18</f>
        <v>0</v>
      </c>
      <c r="Y18" s="19">
        <v>0</v>
      </c>
      <c r="Z18" s="62">
        <f t="shared" si="7"/>
        <v>90.8</v>
      </c>
      <c r="AA18" s="21">
        <v>235386.68</v>
      </c>
      <c r="AB18" s="21">
        <v>235386.68</v>
      </c>
      <c r="AC18" s="21">
        <v>117693.34</v>
      </c>
      <c r="AD18" s="75">
        <f t="shared" si="8"/>
        <v>58846.67</v>
      </c>
      <c r="AE18" s="75">
        <f t="shared" si="9"/>
        <v>41192.67</v>
      </c>
      <c r="AF18" s="75">
        <f t="shared" si="10"/>
        <v>17654</v>
      </c>
      <c r="AG18" s="91">
        <v>117693.34</v>
      </c>
      <c r="AH18" s="13"/>
      <c r="AI18" s="88"/>
      <c r="AJ18" s="89"/>
    </row>
    <row r="19" spans="1:36" s="61" customFormat="1" ht="38.4" customHeight="1" x14ac:dyDescent="0.3">
      <c r="A19" s="19">
        <v>16</v>
      </c>
      <c r="B19" s="20">
        <v>62673</v>
      </c>
      <c r="C19" s="36" t="s">
        <v>248</v>
      </c>
      <c r="D19" s="50" t="s">
        <v>798</v>
      </c>
      <c r="E19" s="36" t="s">
        <v>693</v>
      </c>
      <c r="F19" s="36" t="s">
        <v>693</v>
      </c>
      <c r="G19" s="20" t="s">
        <v>879</v>
      </c>
      <c r="H19" s="20">
        <v>22798476</v>
      </c>
      <c r="I19" s="19">
        <v>30</v>
      </c>
      <c r="J19" s="19">
        <f t="shared" si="0"/>
        <v>12</v>
      </c>
      <c r="K19" s="19">
        <v>22</v>
      </c>
      <c r="L19" s="19">
        <f t="shared" si="1"/>
        <v>8.8000000000000007</v>
      </c>
      <c r="M19" s="19">
        <v>40</v>
      </c>
      <c r="N19" s="19">
        <f t="shared" si="2"/>
        <v>16</v>
      </c>
      <c r="O19" s="19">
        <v>30</v>
      </c>
      <c r="P19" s="19">
        <f t="shared" si="3"/>
        <v>18</v>
      </c>
      <c r="Q19" s="19">
        <v>40</v>
      </c>
      <c r="R19" s="19">
        <f t="shared" si="4"/>
        <v>24</v>
      </c>
      <c r="S19" s="19">
        <v>20</v>
      </c>
      <c r="T19" s="19">
        <f t="shared" si="5"/>
        <v>12</v>
      </c>
      <c r="U19" s="19">
        <f t="shared" si="6"/>
        <v>90.8</v>
      </c>
      <c r="V19" s="19"/>
      <c r="W19" s="19"/>
      <c r="X19" s="19">
        <f t="shared" si="11"/>
        <v>0</v>
      </c>
      <c r="Y19" s="19">
        <v>0</v>
      </c>
      <c r="Z19" s="62">
        <f t="shared" si="7"/>
        <v>90.8</v>
      </c>
      <c r="AA19" s="21">
        <v>344883.53</v>
      </c>
      <c r="AB19" s="21">
        <v>344883.53</v>
      </c>
      <c r="AC19" s="21">
        <v>172441.77</v>
      </c>
      <c r="AD19" s="75">
        <f t="shared" si="8"/>
        <v>86220.89</v>
      </c>
      <c r="AE19" s="75">
        <f t="shared" si="9"/>
        <v>60354.62</v>
      </c>
      <c r="AF19" s="75">
        <f t="shared" si="10"/>
        <v>25866.259999999987</v>
      </c>
      <c r="AG19" s="91">
        <v>172441.77</v>
      </c>
      <c r="AH19" s="13"/>
      <c r="AI19" s="88"/>
      <c r="AJ19" s="89"/>
    </row>
    <row r="20" spans="1:36" s="61" customFormat="1" ht="38.4" customHeight="1" x14ac:dyDescent="0.3">
      <c r="A20" s="19">
        <v>17</v>
      </c>
      <c r="B20" s="20">
        <v>62758</v>
      </c>
      <c r="C20" s="36" t="s">
        <v>272</v>
      </c>
      <c r="D20" s="50" t="s">
        <v>799</v>
      </c>
      <c r="E20" s="36" t="s">
        <v>694</v>
      </c>
      <c r="F20" s="36" t="s">
        <v>694</v>
      </c>
      <c r="G20" s="20" t="s">
        <v>880</v>
      </c>
      <c r="H20" s="20">
        <v>22798618</v>
      </c>
      <c r="I20" s="19">
        <v>30</v>
      </c>
      <c r="J20" s="19">
        <f t="shared" si="0"/>
        <v>12</v>
      </c>
      <c r="K20" s="19">
        <v>22</v>
      </c>
      <c r="L20" s="19">
        <f t="shared" si="1"/>
        <v>8.8000000000000007</v>
      </c>
      <c r="M20" s="19">
        <v>40</v>
      </c>
      <c r="N20" s="19">
        <f t="shared" si="2"/>
        <v>16</v>
      </c>
      <c r="O20" s="19">
        <v>30</v>
      </c>
      <c r="P20" s="19">
        <f t="shared" si="3"/>
        <v>18</v>
      </c>
      <c r="Q20" s="19">
        <v>40</v>
      </c>
      <c r="R20" s="19">
        <f t="shared" si="4"/>
        <v>24</v>
      </c>
      <c r="S20" s="19">
        <v>20</v>
      </c>
      <c r="T20" s="19">
        <f t="shared" si="5"/>
        <v>12</v>
      </c>
      <c r="U20" s="19">
        <f t="shared" si="6"/>
        <v>90.8</v>
      </c>
      <c r="V20" s="19"/>
      <c r="W20" s="19"/>
      <c r="X20" s="19">
        <f t="shared" si="11"/>
        <v>0</v>
      </c>
      <c r="Y20" s="19">
        <v>0</v>
      </c>
      <c r="Z20" s="62">
        <f t="shared" si="7"/>
        <v>90.8</v>
      </c>
      <c r="AA20" s="21">
        <v>208363.12</v>
      </c>
      <c r="AB20" s="21">
        <v>208363.12</v>
      </c>
      <c r="AC20" s="21">
        <v>104181.57</v>
      </c>
      <c r="AD20" s="75">
        <f t="shared" si="8"/>
        <v>52090.79</v>
      </c>
      <c r="AE20" s="75">
        <f t="shared" si="9"/>
        <v>36463.550000000003</v>
      </c>
      <c r="AF20" s="75">
        <f t="shared" si="10"/>
        <v>15627.230000000003</v>
      </c>
      <c r="AG20" s="91">
        <v>104181.57</v>
      </c>
      <c r="AH20" s="13"/>
      <c r="AI20" s="88"/>
      <c r="AJ20" s="89"/>
    </row>
    <row r="21" spans="1:36" s="61" customFormat="1" ht="38.4" customHeight="1" x14ac:dyDescent="0.3">
      <c r="A21" s="19">
        <v>18</v>
      </c>
      <c r="B21" s="20">
        <v>63067</v>
      </c>
      <c r="C21" s="36" t="s">
        <v>372</v>
      </c>
      <c r="D21" s="50" t="s">
        <v>800</v>
      </c>
      <c r="E21" s="36" t="s">
        <v>695</v>
      </c>
      <c r="F21" s="36" t="s">
        <v>695</v>
      </c>
      <c r="G21" s="20" t="s">
        <v>881</v>
      </c>
      <c r="H21" s="20">
        <v>22798668</v>
      </c>
      <c r="I21" s="19">
        <v>30</v>
      </c>
      <c r="J21" s="19">
        <f t="shared" si="0"/>
        <v>12</v>
      </c>
      <c r="K21" s="19">
        <v>22</v>
      </c>
      <c r="L21" s="19">
        <f t="shared" si="1"/>
        <v>8.8000000000000007</v>
      </c>
      <c r="M21" s="19">
        <v>40</v>
      </c>
      <c r="N21" s="19">
        <f t="shared" si="2"/>
        <v>16</v>
      </c>
      <c r="O21" s="19">
        <v>40</v>
      </c>
      <c r="P21" s="19">
        <f t="shared" si="3"/>
        <v>24</v>
      </c>
      <c r="Q21" s="19">
        <v>30</v>
      </c>
      <c r="R21" s="19">
        <f t="shared" si="4"/>
        <v>18</v>
      </c>
      <c r="S21" s="19">
        <v>20</v>
      </c>
      <c r="T21" s="19">
        <f t="shared" si="5"/>
        <v>12</v>
      </c>
      <c r="U21" s="19">
        <f t="shared" si="6"/>
        <v>90.8</v>
      </c>
      <c r="V21" s="19"/>
      <c r="W21" s="19"/>
      <c r="X21" s="19">
        <f t="shared" si="11"/>
        <v>0</v>
      </c>
      <c r="Y21" s="19">
        <v>0</v>
      </c>
      <c r="Z21" s="62">
        <f t="shared" si="7"/>
        <v>90.8</v>
      </c>
      <c r="AA21" s="21">
        <v>116990</v>
      </c>
      <c r="AB21" s="21">
        <v>116990</v>
      </c>
      <c r="AC21" s="21">
        <f t="shared" ref="AC21:AC26" si="12">AA21/2</f>
        <v>58495</v>
      </c>
      <c r="AD21" s="75">
        <f t="shared" si="8"/>
        <v>29247.5</v>
      </c>
      <c r="AE21" s="75">
        <f t="shared" si="9"/>
        <v>20473.25</v>
      </c>
      <c r="AF21" s="75">
        <f t="shared" si="10"/>
        <v>8774.25</v>
      </c>
      <c r="AG21" s="91">
        <v>58495</v>
      </c>
      <c r="AH21" s="13"/>
      <c r="AI21" s="88"/>
      <c r="AJ21" s="89"/>
    </row>
    <row r="22" spans="1:36" s="61" customFormat="1" ht="38.4" customHeight="1" x14ac:dyDescent="0.3">
      <c r="A22" s="19">
        <v>19</v>
      </c>
      <c r="B22" s="20">
        <v>63483</v>
      </c>
      <c r="C22" s="36" t="s">
        <v>488</v>
      </c>
      <c r="D22" s="50" t="s">
        <v>801</v>
      </c>
      <c r="E22" s="36" t="s">
        <v>696</v>
      </c>
      <c r="F22" s="36" t="s">
        <v>696</v>
      </c>
      <c r="G22" s="20" t="s">
        <v>882</v>
      </c>
      <c r="H22" s="20">
        <v>22798684</v>
      </c>
      <c r="I22" s="19">
        <v>30</v>
      </c>
      <c r="J22" s="19">
        <f t="shared" si="0"/>
        <v>12</v>
      </c>
      <c r="K22" s="19">
        <v>22</v>
      </c>
      <c r="L22" s="19">
        <f t="shared" si="1"/>
        <v>8.8000000000000007</v>
      </c>
      <c r="M22" s="19">
        <v>40</v>
      </c>
      <c r="N22" s="19">
        <f t="shared" si="2"/>
        <v>16</v>
      </c>
      <c r="O22" s="19">
        <v>30</v>
      </c>
      <c r="P22" s="19">
        <f t="shared" si="3"/>
        <v>18</v>
      </c>
      <c r="Q22" s="19">
        <v>40</v>
      </c>
      <c r="R22" s="19">
        <f t="shared" si="4"/>
        <v>24</v>
      </c>
      <c r="S22" s="19">
        <v>20</v>
      </c>
      <c r="T22" s="19">
        <v>12</v>
      </c>
      <c r="U22" s="19">
        <f t="shared" si="6"/>
        <v>90.8</v>
      </c>
      <c r="V22" s="19"/>
      <c r="W22" s="19"/>
      <c r="X22" s="19">
        <f t="shared" si="11"/>
        <v>0</v>
      </c>
      <c r="Y22" s="19">
        <v>0</v>
      </c>
      <c r="Z22" s="62">
        <f t="shared" si="7"/>
        <v>90.8</v>
      </c>
      <c r="AA22" s="21">
        <v>229058.29</v>
      </c>
      <c r="AB22" s="21">
        <v>229058.29</v>
      </c>
      <c r="AC22" s="21">
        <f t="shared" si="12"/>
        <v>114529.145</v>
      </c>
      <c r="AD22" s="75">
        <f t="shared" si="8"/>
        <v>57264.58</v>
      </c>
      <c r="AE22" s="75">
        <f t="shared" si="9"/>
        <v>40085.199999999997</v>
      </c>
      <c r="AF22" s="75">
        <f t="shared" si="10"/>
        <v>17179.369999999995</v>
      </c>
      <c r="AG22" s="91">
        <v>114529.15</v>
      </c>
      <c r="AH22" s="13"/>
      <c r="AI22" s="88"/>
      <c r="AJ22" s="89"/>
    </row>
    <row r="23" spans="1:36" s="61" customFormat="1" ht="38.4" customHeight="1" x14ac:dyDescent="0.3">
      <c r="A23" s="19">
        <v>20</v>
      </c>
      <c r="B23" s="20">
        <v>62970</v>
      </c>
      <c r="C23" s="36" t="s">
        <v>320</v>
      </c>
      <c r="D23" s="50" t="s">
        <v>802</v>
      </c>
      <c r="E23" s="36" t="s">
        <v>697</v>
      </c>
      <c r="F23" s="36" t="s">
        <v>697</v>
      </c>
      <c r="G23" s="20" t="s">
        <v>883</v>
      </c>
      <c r="H23" s="20">
        <v>22798692</v>
      </c>
      <c r="I23" s="19">
        <v>30</v>
      </c>
      <c r="J23" s="19">
        <f t="shared" si="0"/>
        <v>12</v>
      </c>
      <c r="K23" s="19">
        <v>15</v>
      </c>
      <c r="L23" s="19">
        <f t="shared" si="1"/>
        <v>6</v>
      </c>
      <c r="M23" s="19">
        <v>30</v>
      </c>
      <c r="N23" s="19">
        <f t="shared" si="2"/>
        <v>12</v>
      </c>
      <c r="O23" s="19">
        <v>40</v>
      </c>
      <c r="P23" s="19">
        <f t="shared" si="3"/>
        <v>24</v>
      </c>
      <c r="Q23" s="19">
        <v>40</v>
      </c>
      <c r="R23" s="19">
        <f t="shared" si="4"/>
        <v>24</v>
      </c>
      <c r="S23" s="19">
        <v>20</v>
      </c>
      <c r="T23" s="19">
        <f t="shared" ref="T23:T91" si="13">S23/100*60</f>
        <v>12</v>
      </c>
      <c r="U23" s="19">
        <f t="shared" si="6"/>
        <v>90</v>
      </c>
      <c r="V23" s="19"/>
      <c r="W23" s="19"/>
      <c r="X23" s="19">
        <f t="shared" si="11"/>
        <v>0</v>
      </c>
      <c r="Y23" s="19">
        <v>0</v>
      </c>
      <c r="Z23" s="62">
        <f t="shared" si="7"/>
        <v>90</v>
      </c>
      <c r="AA23" s="21">
        <v>203800</v>
      </c>
      <c r="AB23" s="21">
        <v>203800</v>
      </c>
      <c r="AC23" s="21">
        <f t="shared" si="12"/>
        <v>101900</v>
      </c>
      <c r="AD23" s="75">
        <f t="shared" si="8"/>
        <v>50950</v>
      </c>
      <c r="AE23" s="75">
        <f t="shared" si="9"/>
        <v>35665</v>
      </c>
      <c r="AF23" s="75">
        <f t="shared" si="10"/>
        <v>15285</v>
      </c>
      <c r="AG23" s="91">
        <v>101900</v>
      </c>
      <c r="AH23" s="13"/>
      <c r="AI23" s="88"/>
      <c r="AJ23" s="89"/>
    </row>
    <row r="24" spans="1:36" s="61" customFormat="1" ht="38.4" customHeight="1" x14ac:dyDescent="0.3">
      <c r="A24" s="19">
        <v>21</v>
      </c>
      <c r="B24" s="20">
        <v>63437</v>
      </c>
      <c r="C24" s="36" t="s">
        <v>86</v>
      </c>
      <c r="D24" s="50" t="s">
        <v>803</v>
      </c>
      <c r="E24" s="36" t="s">
        <v>698</v>
      </c>
      <c r="F24" s="36" t="s">
        <v>698</v>
      </c>
      <c r="G24" s="20" t="s">
        <v>884</v>
      </c>
      <c r="H24" s="20">
        <v>22798732</v>
      </c>
      <c r="I24" s="19">
        <v>30</v>
      </c>
      <c r="J24" s="19">
        <f t="shared" si="0"/>
        <v>12</v>
      </c>
      <c r="K24" s="19">
        <v>15</v>
      </c>
      <c r="L24" s="19">
        <f t="shared" si="1"/>
        <v>6</v>
      </c>
      <c r="M24" s="22">
        <v>40</v>
      </c>
      <c r="N24" s="19">
        <f t="shared" si="2"/>
        <v>16</v>
      </c>
      <c r="O24" s="19">
        <v>30</v>
      </c>
      <c r="P24" s="19">
        <f t="shared" si="3"/>
        <v>18</v>
      </c>
      <c r="Q24" s="19">
        <v>40</v>
      </c>
      <c r="R24" s="19">
        <f t="shared" si="4"/>
        <v>24</v>
      </c>
      <c r="S24" s="19">
        <v>20</v>
      </c>
      <c r="T24" s="19">
        <f t="shared" si="13"/>
        <v>12</v>
      </c>
      <c r="U24" s="19">
        <f t="shared" si="6"/>
        <v>88</v>
      </c>
      <c r="V24" s="19"/>
      <c r="W24" s="19"/>
      <c r="X24" s="19">
        <v>0</v>
      </c>
      <c r="Y24" s="19">
        <v>0</v>
      </c>
      <c r="Z24" s="62">
        <f t="shared" si="7"/>
        <v>88</v>
      </c>
      <c r="AA24" s="21">
        <v>78537.240000000005</v>
      </c>
      <c r="AB24" s="21">
        <v>78537.240000000005</v>
      </c>
      <c r="AC24" s="21">
        <f t="shared" si="12"/>
        <v>39268.620000000003</v>
      </c>
      <c r="AD24" s="75">
        <f t="shared" si="8"/>
        <v>19634.310000000001</v>
      </c>
      <c r="AE24" s="75">
        <f t="shared" si="9"/>
        <v>13744.02</v>
      </c>
      <c r="AF24" s="75">
        <f t="shared" si="10"/>
        <v>5890.2900000000009</v>
      </c>
      <c r="AG24" s="91">
        <v>39268.620000000003</v>
      </c>
      <c r="AH24" s="13"/>
      <c r="AI24" s="88"/>
      <c r="AJ24" s="89"/>
    </row>
    <row r="25" spans="1:36" s="61" customFormat="1" ht="38.4" customHeight="1" x14ac:dyDescent="0.3">
      <c r="A25" s="19">
        <v>22</v>
      </c>
      <c r="B25" s="20">
        <v>63035</v>
      </c>
      <c r="C25" s="36" t="s">
        <v>354</v>
      </c>
      <c r="D25" s="50" t="s">
        <v>804</v>
      </c>
      <c r="E25" s="36" t="s">
        <v>699</v>
      </c>
      <c r="F25" s="36" t="s">
        <v>699</v>
      </c>
      <c r="G25" s="20" t="s">
        <v>885</v>
      </c>
      <c r="H25" s="20">
        <v>22798736</v>
      </c>
      <c r="I25" s="19">
        <v>30</v>
      </c>
      <c r="J25" s="19">
        <f t="shared" si="0"/>
        <v>12</v>
      </c>
      <c r="K25" s="19">
        <v>30</v>
      </c>
      <c r="L25" s="19">
        <f t="shared" si="1"/>
        <v>12</v>
      </c>
      <c r="M25" s="19">
        <v>40</v>
      </c>
      <c r="N25" s="19">
        <f t="shared" si="2"/>
        <v>16</v>
      </c>
      <c r="O25" s="19">
        <v>30</v>
      </c>
      <c r="P25" s="19">
        <f t="shared" si="3"/>
        <v>18</v>
      </c>
      <c r="Q25" s="19">
        <v>30</v>
      </c>
      <c r="R25" s="19">
        <f t="shared" si="4"/>
        <v>18</v>
      </c>
      <c r="S25" s="19">
        <v>20</v>
      </c>
      <c r="T25" s="19">
        <f t="shared" si="13"/>
        <v>12</v>
      </c>
      <c r="U25" s="19">
        <f t="shared" si="6"/>
        <v>88</v>
      </c>
      <c r="V25" s="19"/>
      <c r="W25" s="19"/>
      <c r="X25" s="19">
        <f>+V25+W25</f>
        <v>0</v>
      </c>
      <c r="Y25" s="19">
        <v>0</v>
      </c>
      <c r="Z25" s="62">
        <f t="shared" si="7"/>
        <v>88</v>
      </c>
      <c r="AA25" s="21">
        <v>239000</v>
      </c>
      <c r="AB25" s="21">
        <v>239000</v>
      </c>
      <c r="AC25" s="21">
        <f t="shared" si="12"/>
        <v>119500</v>
      </c>
      <c r="AD25" s="75">
        <f t="shared" si="8"/>
        <v>59750</v>
      </c>
      <c r="AE25" s="75">
        <f t="shared" si="9"/>
        <v>41825</v>
      </c>
      <c r="AF25" s="75">
        <f t="shared" si="10"/>
        <v>17925</v>
      </c>
      <c r="AG25" s="91">
        <v>119500</v>
      </c>
      <c r="AH25" s="13"/>
      <c r="AI25" s="88"/>
      <c r="AJ25" s="89"/>
    </row>
    <row r="26" spans="1:36" s="61" customFormat="1" ht="38.4" customHeight="1" x14ac:dyDescent="0.3">
      <c r="A26" s="19">
        <v>23</v>
      </c>
      <c r="B26" s="20">
        <v>63458</v>
      </c>
      <c r="C26" s="36" t="s">
        <v>94</v>
      </c>
      <c r="D26" s="50" t="s">
        <v>805</v>
      </c>
      <c r="E26" s="36" t="s">
        <v>700</v>
      </c>
      <c r="F26" s="36" t="s">
        <v>700</v>
      </c>
      <c r="G26" s="20" t="s">
        <v>886</v>
      </c>
      <c r="H26" s="20">
        <v>22798751</v>
      </c>
      <c r="I26" s="19">
        <v>22</v>
      </c>
      <c r="J26" s="19">
        <f t="shared" si="0"/>
        <v>8.8000000000000007</v>
      </c>
      <c r="K26" s="19">
        <v>22</v>
      </c>
      <c r="L26" s="19">
        <f t="shared" si="1"/>
        <v>8.8000000000000007</v>
      </c>
      <c r="M26" s="19">
        <v>40</v>
      </c>
      <c r="N26" s="19">
        <f t="shared" si="2"/>
        <v>16</v>
      </c>
      <c r="O26" s="19">
        <v>30</v>
      </c>
      <c r="P26" s="19">
        <f t="shared" si="3"/>
        <v>18</v>
      </c>
      <c r="Q26" s="19">
        <v>40</v>
      </c>
      <c r="R26" s="19">
        <f t="shared" si="4"/>
        <v>24</v>
      </c>
      <c r="S26" s="19">
        <v>20</v>
      </c>
      <c r="T26" s="19">
        <f t="shared" si="13"/>
        <v>12</v>
      </c>
      <c r="U26" s="19">
        <f t="shared" si="6"/>
        <v>87.6</v>
      </c>
      <c r="V26" s="19"/>
      <c r="W26" s="19"/>
      <c r="X26" s="19">
        <v>0</v>
      </c>
      <c r="Y26" s="19">
        <v>0</v>
      </c>
      <c r="Z26" s="62">
        <f t="shared" si="7"/>
        <v>87.6</v>
      </c>
      <c r="AA26" s="21">
        <v>231787.28</v>
      </c>
      <c r="AB26" s="21">
        <v>231787.28</v>
      </c>
      <c r="AC26" s="21">
        <f t="shared" si="12"/>
        <v>115893.64</v>
      </c>
      <c r="AD26" s="75">
        <f t="shared" si="8"/>
        <v>57946.82</v>
      </c>
      <c r="AE26" s="75">
        <f t="shared" si="9"/>
        <v>40562.769999999997</v>
      </c>
      <c r="AF26" s="75">
        <f t="shared" si="10"/>
        <v>17384.050000000003</v>
      </c>
      <c r="AG26" s="91">
        <v>115893.64</v>
      </c>
      <c r="AH26" s="13"/>
      <c r="AI26" s="88"/>
      <c r="AJ26" s="89"/>
    </row>
    <row r="27" spans="1:36" s="61" customFormat="1" ht="38.4" customHeight="1" x14ac:dyDescent="0.3">
      <c r="A27" s="19">
        <v>24</v>
      </c>
      <c r="B27" s="20">
        <v>62544</v>
      </c>
      <c r="C27" s="36" t="s">
        <v>210</v>
      </c>
      <c r="D27" s="50" t="s">
        <v>806</v>
      </c>
      <c r="E27" s="36" t="s">
        <v>701</v>
      </c>
      <c r="F27" s="36" t="s">
        <v>701</v>
      </c>
      <c r="G27" s="20" t="s">
        <v>887</v>
      </c>
      <c r="H27" s="20">
        <v>22798771</v>
      </c>
      <c r="I27" s="19">
        <v>22</v>
      </c>
      <c r="J27" s="19">
        <f t="shared" si="0"/>
        <v>8.8000000000000007</v>
      </c>
      <c r="K27" s="19">
        <v>22</v>
      </c>
      <c r="L27" s="19">
        <f t="shared" si="1"/>
        <v>8.8000000000000007</v>
      </c>
      <c r="M27" s="19">
        <v>40</v>
      </c>
      <c r="N27" s="19">
        <f t="shared" si="2"/>
        <v>16</v>
      </c>
      <c r="O27" s="19">
        <v>30</v>
      </c>
      <c r="P27" s="19">
        <f t="shared" si="3"/>
        <v>18</v>
      </c>
      <c r="Q27" s="19">
        <v>40</v>
      </c>
      <c r="R27" s="19">
        <f t="shared" si="4"/>
        <v>24</v>
      </c>
      <c r="S27" s="19">
        <v>20</v>
      </c>
      <c r="T27" s="19">
        <f t="shared" si="13"/>
        <v>12</v>
      </c>
      <c r="U27" s="19">
        <f t="shared" si="6"/>
        <v>87.6</v>
      </c>
      <c r="V27" s="19"/>
      <c r="W27" s="19"/>
      <c r="X27" s="19">
        <f>+V27+W27</f>
        <v>0</v>
      </c>
      <c r="Y27" s="19">
        <v>0</v>
      </c>
      <c r="Z27" s="62">
        <f t="shared" si="7"/>
        <v>87.6</v>
      </c>
      <c r="AA27" s="21">
        <v>359080.8</v>
      </c>
      <c r="AB27" s="21">
        <v>359080.8</v>
      </c>
      <c r="AC27" s="21">
        <v>169214.6</v>
      </c>
      <c r="AD27" s="75">
        <f t="shared" si="8"/>
        <v>84607.3</v>
      </c>
      <c r="AE27" s="75">
        <f t="shared" si="9"/>
        <v>59225.11</v>
      </c>
      <c r="AF27" s="75">
        <f t="shared" si="10"/>
        <v>25382.190000000002</v>
      </c>
      <c r="AG27" s="91">
        <v>169214.6</v>
      </c>
      <c r="AH27" s="13"/>
      <c r="AI27" s="88"/>
      <c r="AJ27" s="89"/>
    </row>
    <row r="28" spans="1:36" s="61" customFormat="1" ht="38.4" customHeight="1" x14ac:dyDescent="0.3">
      <c r="A28" s="19">
        <v>25</v>
      </c>
      <c r="B28" s="20">
        <v>63108</v>
      </c>
      <c r="C28" s="36" t="s">
        <v>383</v>
      </c>
      <c r="D28" s="50" t="s">
        <v>806</v>
      </c>
      <c r="E28" s="36" t="s">
        <v>702</v>
      </c>
      <c r="F28" s="36" t="s">
        <v>702</v>
      </c>
      <c r="G28" s="20" t="s">
        <v>888</v>
      </c>
      <c r="H28" s="20">
        <v>22798781</v>
      </c>
      <c r="I28" s="19">
        <v>22</v>
      </c>
      <c r="J28" s="19">
        <f t="shared" si="0"/>
        <v>8.8000000000000007</v>
      </c>
      <c r="K28" s="19">
        <v>22</v>
      </c>
      <c r="L28" s="19">
        <f t="shared" si="1"/>
        <v>8.8000000000000007</v>
      </c>
      <c r="M28" s="19">
        <v>40</v>
      </c>
      <c r="N28" s="19">
        <f t="shared" si="2"/>
        <v>16</v>
      </c>
      <c r="O28" s="19">
        <v>30</v>
      </c>
      <c r="P28" s="19">
        <f t="shared" si="3"/>
        <v>18</v>
      </c>
      <c r="Q28" s="19">
        <v>40</v>
      </c>
      <c r="R28" s="19">
        <f t="shared" si="4"/>
        <v>24</v>
      </c>
      <c r="S28" s="19">
        <v>20</v>
      </c>
      <c r="T28" s="19">
        <f t="shared" si="13"/>
        <v>12</v>
      </c>
      <c r="U28" s="19">
        <f t="shared" si="6"/>
        <v>87.6</v>
      </c>
      <c r="V28" s="19"/>
      <c r="W28" s="19"/>
      <c r="X28" s="19">
        <f>+V28+W28</f>
        <v>0</v>
      </c>
      <c r="Y28" s="19">
        <v>0</v>
      </c>
      <c r="Z28" s="62">
        <f t="shared" si="7"/>
        <v>87.6</v>
      </c>
      <c r="AA28" s="21">
        <v>51512.58</v>
      </c>
      <c r="AB28" s="21">
        <v>51512.58</v>
      </c>
      <c r="AC28" s="21">
        <f>AA28/2</f>
        <v>25756.29</v>
      </c>
      <c r="AD28" s="75">
        <f t="shared" si="8"/>
        <v>12878.15</v>
      </c>
      <c r="AE28" s="75">
        <f t="shared" si="9"/>
        <v>9014.7000000000007</v>
      </c>
      <c r="AF28" s="75">
        <f t="shared" si="10"/>
        <v>3863.4400000000005</v>
      </c>
      <c r="AG28" s="91">
        <v>25756.29</v>
      </c>
      <c r="AH28" s="13"/>
      <c r="AI28" s="88"/>
      <c r="AJ28" s="89"/>
    </row>
    <row r="29" spans="1:36" s="61" customFormat="1" ht="38.4" customHeight="1" x14ac:dyDescent="0.3">
      <c r="A29" s="19">
        <v>26</v>
      </c>
      <c r="B29" s="20">
        <v>62935</v>
      </c>
      <c r="C29" s="36" t="s">
        <v>36</v>
      </c>
      <c r="D29" s="50" t="s">
        <v>807</v>
      </c>
      <c r="E29" s="36" t="s">
        <v>703</v>
      </c>
      <c r="F29" s="36" t="s">
        <v>703</v>
      </c>
      <c r="G29" s="20" t="s">
        <v>889</v>
      </c>
      <c r="H29" s="20">
        <v>22798785</v>
      </c>
      <c r="I29" s="19">
        <v>22</v>
      </c>
      <c r="J29" s="19">
        <f t="shared" si="0"/>
        <v>8.8000000000000007</v>
      </c>
      <c r="K29" s="19">
        <v>30</v>
      </c>
      <c r="L29" s="19">
        <f t="shared" si="1"/>
        <v>12</v>
      </c>
      <c r="M29" s="19">
        <v>40</v>
      </c>
      <c r="N29" s="19">
        <f t="shared" si="2"/>
        <v>16</v>
      </c>
      <c r="O29" s="19">
        <v>30</v>
      </c>
      <c r="P29" s="19">
        <f t="shared" si="3"/>
        <v>18</v>
      </c>
      <c r="Q29" s="19">
        <v>30</v>
      </c>
      <c r="R29" s="19">
        <f t="shared" si="4"/>
        <v>18</v>
      </c>
      <c r="S29" s="19">
        <v>20</v>
      </c>
      <c r="T29" s="19">
        <f t="shared" si="13"/>
        <v>12</v>
      </c>
      <c r="U29" s="19">
        <f t="shared" si="6"/>
        <v>84.8</v>
      </c>
      <c r="V29" s="19"/>
      <c r="W29" s="19"/>
      <c r="X29" s="19">
        <v>0</v>
      </c>
      <c r="Y29" s="19">
        <v>2.5</v>
      </c>
      <c r="Z29" s="62">
        <f t="shared" si="7"/>
        <v>87.3</v>
      </c>
      <c r="AA29" s="21">
        <v>357382</v>
      </c>
      <c r="AB29" s="21">
        <v>357382</v>
      </c>
      <c r="AC29" s="21">
        <f>AA29/2</f>
        <v>178691</v>
      </c>
      <c r="AD29" s="75">
        <f t="shared" si="8"/>
        <v>89345.5</v>
      </c>
      <c r="AE29" s="75">
        <f t="shared" si="9"/>
        <v>62541.85</v>
      </c>
      <c r="AF29" s="75">
        <f t="shared" si="10"/>
        <v>26803.65</v>
      </c>
      <c r="AG29" s="91">
        <v>178691</v>
      </c>
      <c r="AH29" s="13"/>
      <c r="AI29" s="88"/>
      <c r="AJ29" s="89"/>
    </row>
    <row r="30" spans="1:36" s="61" customFormat="1" ht="38.4" customHeight="1" x14ac:dyDescent="0.3">
      <c r="A30" s="19">
        <v>27</v>
      </c>
      <c r="B30" s="20">
        <v>62451</v>
      </c>
      <c r="C30" s="36" t="s">
        <v>178</v>
      </c>
      <c r="D30" s="50" t="s">
        <v>808</v>
      </c>
      <c r="E30" s="36" t="s">
        <v>704</v>
      </c>
      <c r="F30" s="36" t="s">
        <v>704</v>
      </c>
      <c r="G30" s="20" t="s">
        <v>890</v>
      </c>
      <c r="H30" s="20">
        <v>22798793</v>
      </c>
      <c r="I30" s="19">
        <v>22</v>
      </c>
      <c r="J30" s="19">
        <f t="shared" si="0"/>
        <v>8.8000000000000007</v>
      </c>
      <c r="K30" s="19">
        <v>15</v>
      </c>
      <c r="L30" s="19">
        <f t="shared" si="1"/>
        <v>6</v>
      </c>
      <c r="M30" s="19">
        <v>40</v>
      </c>
      <c r="N30" s="19">
        <f t="shared" si="2"/>
        <v>16</v>
      </c>
      <c r="O30" s="19">
        <v>30</v>
      </c>
      <c r="P30" s="19">
        <f t="shared" si="3"/>
        <v>18</v>
      </c>
      <c r="Q30" s="19">
        <v>40</v>
      </c>
      <c r="R30" s="19">
        <f t="shared" si="4"/>
        <v>24</v>
      </c>
      <c r="S30" s="19">
        <v>20</v>
      </c>
      <c r="T30" s="19">
        <f t="shared" si="13"/>
        <v>12</v>
      </c>
      <c r="U30" s="19">
        <f t="shared" si="6"/>
        <v>84.8</v>
      </c>
      <c r="V30" s="19"/>
      <c r="W30" s="19"/>
      <c r="X30" s="19">
        <f t="shared" ref="X30:X37" si="14">+V30+W30</f>
        <v>0</v>
      </c>
      <c r="Y30" s="19">
        <v>2.5</v>
      </c>
      <c r="Z30" s="62">
        <f t="shared" si="7"/>
        <v>87.3</v>
      </c>
      <c r="AA30" s="21">
        <v>253721</v>
      </c>
      <c r="AB30" s="21">
        <v>253721</v>
      </c>
      <c r="AC30" s="21">
        <v>126860.5</v>
      </c>
      <c r="AD30" s="75">
        <f t="shared" si="8"/>
        <v>63430.25</v>
      </c>
      <c r="AE30" s="75">
        <f t="shared" si="9"/>
        <v>44401.18</v>
      </c>
      <c r="AF30" s="75">
        <f t="shared" si="10"/>
        <v>19029.07</v>
      </c>
      <c r="AG30" s="91">
        <v>126860.5</v>
      </c>
      <c r="AH30" s="13"/>
      <c r="AI30" s="88"/>
      <c r="AJ30" s="89"/>
    </row>
    <row r="31" spans="1:36" s="61" customFormat="1" ht="38.4" customHeight="1" x14ac:dyDescent="0.3">
      <c r="A31" s="19">
        <v>28</v>
      </c>
      <c r="B31" s="20">
        <v>62548</v>
      </c>
      <c r="C31" s="36" t="s">
        <v>211</v>
      </c>
      <c r="D31" s="50" t="s">
        <v>809</v>
      </c>
      <c r="E31" s="36" t="s">
        <v>705</v>
      </c>
      <c r="F31" s="36" t="s">
        <v>705</v>
      </c>
      <c r="G31" s="20" t="s">
        <v>891</v>
      </c>
      <c r="H31" s="20">
        <v>22798802</v>
      </c>
      <c r="I31" s="19">
        <v>22</v>
      </c>
      <c r="J31" s="19">
        <f t="shared" si="0"/>
        <v>8.8000000000000007</v>
      </c>
      <c r="K31" s="19">
        <v>30</v>
      </c>
      <c r="L31" s="19">
        <f t="shared" si="1"/>
        <v>12</v>
      </c>
      <c r="M31" s="19">
        <v>40</v>
      </c>
      <c r="N31" s="19">
        <f t="shared" si="2"/>
        <v>16</v>
      </c>
      <c r="O31" s="19">
        <v>30</v>
      </c>
      <c r="P31" s="19">
        <f t="shared" si="3"/>
        <v>18</v>
      </c>
      <c r="Q31" s="19">
        <v>30</v>
      </c>
      <c r="R31" s="19">
        <f t="shared" si="4"/>
        <v>18</v>
      </c>
      <c r="S31" s="19">
        <v>20</v>
      </c>
      <c r="T31" s="19">
        <f t="shared" si="13"/>
        <v>12</v>
      </c>
      <c r="U31" s="19">
        <f t="shared" si="6"/>
        <v>84.8</v>
      </c>
      <c r="V31" s="19"/>
      <c r="W31" s="19"/>
      <c r="X31" s="19">
        <f t="shared" si="14"/>
        <v>0</v>
      </c>
      <c r="Y31" s="19">
        <v>2.5</v>
      </c>
      <c r="Z31" s="62">
        <f t="shared" si="7"/>
        <v>87.3</v>
      </c>
      <c r="AA31" s="21">
        <v>244245.39</v>
      </c>
      <c r="AB31" s="21">
        <v>244245.39</v>
      </c>
      <c r="AC31" s="21">
        <v>122122.71</v>
      </c>
      <c r="AD31" s="75">
        <f t="shared" si="8"/>
        <v>61061.36</v>
      </c>
      <c r="AE31" s="75">
        <f t="shared" si="9"/>
        <v>42742.95</v>
      </c>
      <c r="AF31" s="75">
        <f t="shared" si="10"/>
        <v>18318.400000000009</v>
      </c>
      <c r="AG31" s="91">
        <v>122122.71</v>
      </c>
      <c r="AH31" s="13"/>
      <c r="AI31" s="88"/>
      <c r="AJ31" s="89"/>
    </row>
    <row r="32" spans="1:36" s="61" customFormat="1" ht="38.4" customHeight="1" x14ac:dyDescent="0.3">
      <c r="A32" s="19">
        <v>29</v>
      </c>
      <c r="B32" s="20">
        <v>62902</v>
      </c>
      <c r="C32" s="36" t="s">
        <v>316</v>
      </c>
      <c r="D32" s="50" t="s">
        <v>811</v>
      </c>
      <c r="E32" s="36" t="s">
        <v>706</v>
      </c>
      <c r="F32" s="36" t="s">
        <v>706</v>
      </c>
      <c r="G32" s="20" t="s">
        <v>892</v>
      </c>
      <c r="H32" s="20">
        <v>22798810</v>
      </c>
      <c r="I32" s="19">
        <v>30</v>
      </c>
      <c r="J32" s="19">
        <f t="shared" si="0"/>
        <v>12</v>
      </c>
      <c r="K32" s="19">
        <v>22</v>
      </c>
      <c r="L32" s="19">
        <f t="shared" si="1"/>
        <v>8.8000000000000007</v>
      </c>
      <c r="M32" s="19">
        <v>40</v>
      </c>
      <c r="N32" s="19">
        <f t="shared" si="2"/>
        <v>16</v>
      </c>
      <c r="O32" s="19">
        <v>20</v>
      </c>
      <c r="P32" s="19">
        <f t="shared" si="3"/>
        <v>12</v>
      </c>
      <c r="Q32" s="19">
        <v>40</v>
      </c>
      <c r="R32" s="19">
        <f t="shared" si="4"/>
        <v>24</v>
      </c>
      <c r="S32" s="19">
        <v>20</v>
      </c>
      <c r="T32" s="19">
        <f t="shared" si="13"/>
        <v>12</v>
      </c>
      <c r="U32" s="19">
        <f t="shared" si="6"/>
        <v>84.8</v>
      </c>
      <c r="V32" s="19"/>
      <c r="W32" s="19"/>
      <c r="X32" s="19">
        <f t="shared" si="14"/>
        <v>0</v>
      </c>
      <c r="Y32" s="19">
        <v>2.5</v>
      </c>
      <c r="Z32" s="62">
        <f t="shared" si="7"/>
        <v>87.3</v>
      </c>
      <c r="AA32" s="21">
        <v>185068.88</v>
      </c>
      <c r="AB32" s="21">
        <v>185068.88</v>
      </c>
      <c r="AC32" s="21">
        <f>AA32/2</f>
        <v>92534.44</v>
      </c>
      <c r="AD32" s="75">
        <f t="shared" si="8"/>
        <v>46267.22</v>
      </c>
      <c r="AE32" s="75">
        <f t="shared" si="9"/>
        <v>32387.05</v>
      </c>
      <c r="AF32" s="75">
        <f t="shared" si="10"/>
        <v>13880.170000000002</v>
      </c>
      <c r="AG32" s="91">
        <v>92534.44</v>
      </c>
      <c r="AH32" s="13"/>
      <c r="AI32" s="88"/>
      <c r="AJ32" s="89"/>
    </row>
    <row r="33" spans="1:36" s="61" customFormat="1" ht="38.4" customHeight="1" x14ac:dyDescent="0.3">
      <c r="A33" s="19">
        <v>30</v>
      </c>
      <c r="B33" s="20">
        <v>63046</v>
      </c>
      <c r="C33" s="36" t="s">
        <v>360</v>
      </c>
      <c r="D33" s="50" t="s">
        <v>812</v>
      </c>
      <c r="E33" s="36" t="s">
        <v>707</v>
      </c>
      <c r="F33" s="36" t="s">
        <v>708</v>
      </c>
      <c r="G33" s="20" t="s">
        <v>893</v>
      </c>
      <c r="H33" s="20">
        <v>22798820</v>
      </c>
      <c r="I33" s="19">
        <v>15</v>
      </c>
      <c r="J33" s="19">
        <f t="shared" si="0"/>
        <v>6</v>
      </c>
      <c r="K33" s="19">
        <v>22</v>
      </c>
      <c r="L33" s="19">
        <f t="shared" si="1"/>
        <v>8.8000000000000007</v>
      </c>
      <c r="M33" s="19">
        <v>40</v>
      </c>
      <c r="N33" s="19">
        <f t="shared" si="2"/>
        <v>16</v>
      </c>
      <c r="O33" s="19">
        <v>30</v>
      </c>
      <c r="P33" s="19">
        <f t="shared" si="3"/>
        <v>18</v>
      </c>
      <c r="Q33" s="19">
        <v>40</v>
      </c>
      <c r="R33" s="19">
        <f t="shared" si="4"/>
        <v>24</v>
      </c>
      <c r="S33" s="19">
        <v>20</v>
      </c>
      <c r="T33" s="19">
        <f t="shared" si="13"/>
        <v>12</v>
      </c>
      <c r="U33" s="19">
        <f t="shared" si="6"/>
        <v>84.8</v>
      </c>
      <c r="V33" s="19"/>
      <c r="W33" s="19"/>
      <c r="X33" s="19">
        <f t="shared" si="14"/>
        <v>0</v>
      </c>
      <c r="Y33" s="19">
        <v>2.5</v>
      </c>
      <c r="Z33" s="62">
        <f t="shared" si="7"/>
        <v>87.3</v>
      </c>
      <c r="AA33" s="21">
        <v>105867.98</v>
      </c>
      <c r="AB33" s="21">
        <v>105867.98</v>
      </c>
      <c r="AC33" s="21">
        <v>52934.02</v>
      </c>
      <c r="AD33" s="75">
        <f t="shared" si="8"/>
        <v>26467.01</v>
      </c>
      <c r="AE33" s="75">
        <f t="shared" si="9"/>
        <v>18526.91</v>
      </c>
      <c r="AF33" s="75">
        <f t="shared" si="10"/>
        <v>7940.0999999999985</v>
      </c>
      <c r="AG33" s="91">
        <v>52934.02</v>
      </c>
      <c r="AH33" s="13"/>
      <c r="AI33" s="88"/>
      <c r="AJ33" s="89"/>
    </row>
    <row r="34" spans="1:36" s="61" customFormat="1" ht="38.4" customHeight="1" x14ac:dyDescent="0.3">
      <c r="A34" s="19">
        <v>31</v>
      </c>
      <c r="B34" s="20">
        <v>63062</v>
      </c>
      <c r="C34" s="36" t="s">
        <v>371</v>
      </c>
      <c r="D34" s="50" t="s">
        <v>813</v>
      </c>
      <c r="E34" s="36" t="s">
        <v>709</v>
      </c>
      <c r="F34" s="36" t="s">
        <v>709</v>
      </c>
      <c r="G34" s="20" t="s">
        <v>894</v>
      </c>
      <c r="H34" s="20">
        <v>22798826</v>
      </c>
      <c r="I34" s="19">
        <v>22</v>
      </c>
      <c r="J34" s="19">
        <f t="shared" si="0"/>
        <v>8.8000000000000007</v>
      </c>
      <c r="K34" s="19">
        <v>15</v>
      </c>
      <c r="L34" s="19">
        <f t="shared" si="1"/>
        <v>6</v>
      </c>
      <c r="M34" s="19">
        <v>40</v>
      </c>
      <c r="N34" s="19">
        <f t="shared" si="2"/>
        <v>16</v>
      </c>
      <c r="O34" s="19">
        <v>30</v>
      </c>
      <c r="P34" s="19">
        <f t="shared" si="3"/>
        <v>18</v>
      </c>
      <c r="Q34" s="19">
        <v>40</v>
      </c>
      <c r="R34" s="19">
        <f t="shared" si="4"/>
        <v>24</v>
      </c>
      <c r="S34" s="19">
        <v>20</v>
      </c>
      <c r="T34" s="19">
        <f t="shared" si="13"/>
        <v>12</v>
      </c>
      <c r="U34" s="19">
        <f t="shared" si="6"/>
        <v>84.8</v>
      </c>
      <c r="V34" s="19"/>
      <c r="W34" s="19"/>
      <c r="X34" s="19">
        <f t="shared" si="14"/>
        <v>0</v>
      </c>
      <c r="Y34" s="19">
        <v>2.5</v>
      </c>
      <c r="Z34" s="62">
        <f t="shared" si="7"/>
        <v>87.3</v>
      </c>
      <c r="AA34" s="21">
        <v>172501.47</v>
      </c>
      <c r="AB34" s="21">
        <v>172501.47</v>
      </c>
      <c r="AC34" s="21">
        <f>AA34/2</f>
        <v>86250.735000000001</v>
      </c>
      <c r="AD34" s="75">
        <f t="shared" si="8"/>
        <v>43125.37</v>
      </c>
      <c r="AE34" s="75">
        <f t="shared" si="9"/>
        <v>30187.759999999998</v>
      </c>
      <c r="AF34" s="75">
        <f t="shared" si="10"/>
        <v>12937.610000000004</v>
      </c>
      <c r="AG34" s="91">
        <v>86250.74</v>
      </c>
      <c r="AH34" s="13"/>
      <c r="AI34" s="88"/>
      <c r="AJ34" s="89"/>
    </row>
    <row r="35" spans="1:36" s="61" customFormat="1" ht="38.4" customHeight="1" x14ac:dyDescent="0.3">
      <c r="A35" s="19">
        <v>32</v>
      </c>
      <c r="B35" s="20">
        <v>63680</v>
      </c>
      <c r="C35" s="36" t="s">
        <v>584</v>
      </c>
      <c r="D35" s="50" t="s">
        <v>814</v>
      </c>
      <c r="E35" s="36" t="s">
        <v>710</v>
      </c>
      <c r="F35" s="36" t="s">
        <v>710</v>
      </c>
      <c r="G35" s="20" t="s">
        <v>895</v>
      </c>
      <c r="H35" s="20">
        <v>22798831</v>
      </c>
      <c r="I35" s="19">
        <v>30</v>
      </c>
      <c r="J35" s="19">
        <f t="shared" si="0"/>
        <v>12</v>
      </c>
      <c r="K35" s="19">
        <v>22</v>
      </c>
      <c r="L35" s="19">
        <f t="shared" si="1"/>
        <v>8.8000000000000007</v>
      </c>
      <c r="M35" s="19">
        <v>40</v>
      </c>
      <c r="N35" s="19">
        <f t="shared" si="2"/>
        <v>16</v>
      </c>
      <c r="O35" s="19">
        <v>30</v>
      </c>
      <c r="P35" s="19">
        <f t="shared" si="3"/>
        <v>18</v>
      </c>
      <c r="Q35" s="19">
        <v>30</v>
      </c>
      <c r="R35" s="19">
        <f t="shared" si="4"/>
        <v>18</v>
      </c>
      <c r="S35" s="19">
        <v>20</v>
      </c>
      <c r="T35" s="19">
        <f t="shared" si="13"/>
        <v>12</v>
      </c>
      <c r="U35" s="19">
        <f t="shared" si="6"/>
        <v>84.8</v>
      </c>
      <c r="V35" s="19"/>
      <c r="W35" s="19"/>
      <c r="X35" s="19">
        <f t="shared" si="14"/>
        <v>0</v>
      </c>
      <c r="Y35" s="19">
        <v>2.5</v>
      </c>
      <c r="Z35" s="62">
        <f t="shared" si="7"/>
        <v>87.3</v>
      </c>
      <c r="AA35" s="21">
        <v>180000</v>
      </c>
      <c r="AB35" s="21">
        <v>180000</v>
      </c>
      <c r="AC35" s="21">
        <f>AA35/2</f>
        <v>90000</v>
      </c>
      <c r="AD35" s="75">
        <f t="shared" si="8"/>
        <v>45000</v>
      </c>
      <c r="AE35" s="75">
        <f t="shared" si="9"/>
        <v>31500</v>
      </c>
      <c r="AF35" s="75">
        <f t="shared" si="10"/>
        <v>13500</v>
      </c>
      <c r="AG35" s="91">
        <v>90000</v>
      </c>
      <c r="AH35" s="13"/>
      <c r="AI35" s="88"/>
      <c r="AJ35" s="89"/>
    </row>
    <row r="36" spans="1:36" s="61" customFormat="1" ht="38.4" customHeight="1" x14ac:dyDescent="0.3">
      <c r="A36" s="19">
        <v>33</v>
      </c>
      <c r="B36" s="20">
        <v>62831</v>
      </c>
      <c r="C36" s="36" t="s">
        <v>609</v>
      </c>
      <c r="D36" s="50" t="s">
        <v>815</v>
      </c>
      <c r="E36" s="36" t="s">
        <v>711</v>
      </c>
      <c r="F36" s="36" t="s">
        <v>711</v>
      </c>
      <c r="G36" s="20" t="s">
        <v>896</v>
      </c>
      <c r="H36" s="20">
        <v>22798841</v>
      </c>
      <c r="I36" s="19">
        <v>22</v>
      </c>
      <c r="J36" s="19">
        <f t="shared" si="0"/>
        <v>8.8000000000000007</v>
      </c>
      <c r="K36" s="22">
        <v>30</v>
      </c>
      <c r="L36" s="19">
        <f t="shared" si="1"/>
        <v>12</v>
      </c>
      <c r="M36" s="19">
        <v>40</v>
      </c>
      <c r="N36" s="19">
        <f t="shared" si="2"/>
        <v>16</v>
      </c>
      <c r="O36" s="19">
        <v>30</v>
      </c>
      <c r="P36" s="19">
        <f t="shared" si="3"/>
        <v>18</v>
      </c>
      <c r="Q36" s="19">
        <v>30</v>
      </c>
      <c r="R36" s="19">
        <f t="shared" si="4"/>
        <v>18</v>
      </c>
      <c r="S36" s="19">
        <v>20</v>
      </c>
      <c r="T36" s="19">
        <f t="shared" si="13"/>
        <v>12</v>
      </c>
      <c r="U36" s="19">
        <f t="shared" si="6"/>
        <v>84.8</v>
      </c>
      <c r="V36" s="19"/>
      <c r="W36" s="19"/>
      <c r="X36" s="19">
        <f t="shared" si="14"/>
        <v>0</v>
      </c>
      <c r="Y36" s="19">
        <v>2.5</v>
      </c>
      <c r="Z36" s="62">
        <f t="shared" si="7"/>
        <v>87.3</v>
      </c>
      <c r="AA36" s="21">
        <v>335018.40999999997</v>
      </c>
      <c r="AB36" s="21">
        <v>335018.40999999997</v>
      </c>
      <c r="AC36" s="21">
        <f>AA36*50/100</f>
        <v>167509.20499999999</v>
      </c>
      <c r="AD36" s="75">
        <f t="shared" si="8"/>
        <v>83754.61</v>
      </c>
      <c r="AE36" s="75">
        <f t="shared" si="9"/>
        <v>58628.22</v>
      </c>
      <c r="AF36" s="75">
        <f t="shared" si="10"/>
        <v>25126.37999999999</v>
      </c>
      <c r="AG36" s="91">
        <v>167509.21</v>
      </c>
      <c r="AH36" s="13"/>
      <c r="AI36" s="88"/>
      <c r="AJ36" s="89"/>
    </row>
    <row r="37" spans="1:36" s="61" customFormat="1" ht="38.4" customHeight="1" x14ac:dyDescent="0.3">
      <c r="A37" s="19">
        <v>34</v>
      </c>
      <c r="B37" s="20">
        <v>62671</v>
      </c>
      <c r="C37" s="36" t="s">
        <v>247</v>
      </c>
      <c r="D37" s="50" t="s">
        <v>810</v>
      </c>
      <c r="E37" s="36" t="s">
        <v>712</v>
      </c>
      <c r="F37" s="36" t="s">
        <v>713</v>
      </c>
      <c r="G37" s="20" t="s">
        <v>897</v>
      </c>
      <c r="H37" s="20">
        <v>22798852</v>
      </c>
      <c r="I37" s="19">
        <v>30</v>
      </c>
      <c r="J37" s="19">
        <f t="shared" si="0"/>
        <v>12</v>
      </c>
      <c r="K37" s="19">
        <v>22</v>
      </c>
      <c r="L37" s="19">
        <f t="shared" si="1"/>
        <v>8.8000000000000007</v>
      </c>
      <c r="M37" s="19">
        <v>30</v>
      </c>
      <c r="N37" s="19">
        <f t="shared" si="2"/>
        <v>12</v>
      </c>
      <c r="O37" s="19">
        <v>30</v>
      </c>
      <c r="P37" s="19">
        <f t="shared" si="3"/>
        <v>18</v>
      </c>
      <c r="Q37" s="19">
        <v>40</v>
      </c>
      <c r="R37" s="19">
        <f t="shared" si="4"/>
        <v>24</v>
      </c>
      <c r="S37" s="19">
        <v>20</v>
      </c>
      <c r="T37" s="19">
        <f t="shared" si="13"/>
        <v>12</v>
      </c>
      <c r="U37" s="19">
        <f t="shared" si="6"/>
        <v>86.8</v>
      </c>
      <c r="V37" s="19"/>
      <c r="W37" s="19"/>
      <c r="X37" s="19">
        <f t="shared" si="14"/>
        <v>0</v>
      </c>
      <c r="Y37" s="19">
        <v>0</v>
      </c>
      <c r="Z37" s="62">
        <f t="shared" si="7"/>
        <v>86.8</v>
      </c>
      <c r="AA37" s="21">
        <v>172979.94</v>
      </c>
      <c r="AB37" s="21">
        <v>172979.94</v>
      </c>
      <c r="AC37" s="21">
        <v>86489.98</v>
      </c>
      <c r="AD37" s="75">
        <f t="shared" si="8"/>
        <v>43244.99</v>
      </c>
      <c r="AE37" s="75">
        <f t="shared" si="9"/>
        <v>30271.49</v>
      </c>
      <c r="AF37" s="75">
        <f t="shared" si="10"/>
        <v>12973.499999999996</v>
      </c>
      <c r="AG37" s="91">
        <v>86489.98</v>
      </c>
      <c r="AH37" s="13"/>
      <c r="AI37" s="88"/>
      <c r="AJ37" s="89"/>
    </row>
    <row r="38" spans="1:36" s="61" customFormat="1" ht="38.4" customHeight="1" x14ac:dyDescent="0.3">
      <c r="A38" s="19">
        <v>35</v>
      </c>
      <c r="B38" s="20">
        <v>62314</v>
      </c>
      <c r="C38" s="36" t="s">
        <v>25</v>
      </c>
      <c r="D38" s="50" t="s">
        <v>816</v>
      </c>
      <c r="E38" s="36" t="s">
        <v>714</v>
      </c>
      <c r="F38" s="36" t="s">
        <v>714</v>
      </c>
      <c r="G38" s="20" t="s">
        <v>898</v>
      </c>
      <c r="H38" s="20">
        <v>22798926</v>
      </c>
      <c r="I38" s="19">
        <v>22</v>
      </c>
      <c r="J38" s="19">
        <f t="shared" si="0"/>
        <v>8.8000000000000007</v>
      </c>
      <c r="K38" s="19">
        <v>30</v>
      </c>
      <c r="L38" s="19">
        <f t="shared" si="1"/>
        <v>12</v>
      </c>
      <c r="M38" s="19">
        <v>40</v>
      </c>
      <c r="N38" s="19">
        <f t="shared" si="2"/>
        <v>16</v>
      </c>
      <c r="O38" s="19">
        <v>30</v>
      </c>
      <c r="P38" s="19">
        <f t="shared" si="3"/>
        <v>18</v>
      </c>
      <c r="Q38" s="19">
        <v>30</v>
      </c>
      <c r="R38" s="19">
        <f t="shared" si="4"/>
        <v>18</v>
      </c>
      <c r="S38" s="19">
        <v>20</v>
      </c>
      <c r="T38" s="19">
        <f t="shared" si="13"/>
        <v>12</v>
      </c>
      <c r="U38" s="19">
        <f t="shared" si="6"/>
        <v>84.8</v>
      </c>
      <c r="V38" s="19"/>
      <c r="W38" s="19"/>
      <c r="X38" s="19">
        <v>0</v>
      </c>
      <c r="Y38" s="19">
        <v>0</v>
      </c>
      <c r="Z38" s="62">
        <f t="shared" si="7"/>
        <v>84.8</v>
      </c>
      <c r="AA38" s="21">
        <v>148186.68</v>
      </c>
      <c r="AB38" s="21">
        <v>148186.68</v>
      </c>
      <c r="AC38" s="21">
        <f>AA38/2</f>
        <v>74093.34</v>
      </c>
      <c r="AD38" s="75">
        <f t="shared" si="8"/>
        <v>37046.67</v>
      </c>
      <c r="AE38" s="75">
        <f t="shared" si="9"/>
        <v>25932.67</v>
      </c>
      <c r="AF38" s="75">
        <f t="shared" si="10"/>
        <v>11114</v>
      </c>
      <c r="AG38" s="91">
        <v>74093.34</v>
      </c>
      <c r="AH38" s="13"/>
      <c r="AI38" s="88"/>
      <c r="AJ38" s="89"/>
    </row>
    <row r="39" spans="1:36" s="61" customFormat="1" ht="38.4" customHeight="1" x14ac:dyDescent="0.3">
      <c r="A39" s="19">
        <v>36</v>
      </c>
      <c r="B39" s="20">
        <v>63430</v>
      </c>
      <c r="C39" s="36" t="s">
        <v>82</v>
      </c>
      <c r="D39" s="50" t="s">
        <v>818</v>
      </c>
      <c r="E39" s="36" t="s">
        <v>715</v>
      </c>
      <c r="F39" s="36" t="s">
        <v>715</v>
      </c>
      <c r="G39" s="20" t="s">
        <v>899</v>
      </c>
      <c r="H39" s="20">
        <v>22798928</v>
      </c>
      <c r="I39" s="19">
        <v>22</v>
      </c>
      <c r="J39" s="19">
        <f t="shared" si="0"/>
        <v>8.8000000000000007</v>
      </c>
      <c r="K39" s="19">
        <v>15</v>
      </c>
      <c r="L39" s="19">
        <f t="shared" si="1"/>
        <v>6</v>
      </c>
      <c r="M39" s="19">
        <v>40</v>
      </c>
      <c r="N39" s="19">
        <f t="shared" si="2"/>
        <v>16</v>
      </c>
      <c r="O39" s="19">
        <v>30</v>
      </c>
      <c r="P39" s="19">
        <f t="shared" si="3"/>
        <v>18</v>
      </c>
      <c r="Q39" s="19">
        <v>40</v>
      </c>
      <c r="R39" s="19">
        <f t="shared" si="4"/>
        <v>24</v>
      </c>
      <c r="S39" s="19">
        <v>20</v>
      </c>
      <c r="T39" s="19">
        <f t="shared" si="13"/>
        <v>12</v>
      </c>
      <c r="U39" s="19">
        <f t="shared" si="6"/>
        <v>84.8</v>
      </c>
      <c r="V39" s="19"/>
      <c r="W39" s="19"/>
      <c r="X39" s="19">
        <v>0</v>
      </c>
      <c r="Y39" s="19">
        <v>0</v>
      </c>
      <c r="Z39" s="62">
        <f t="shared" si="7"/>
        <v>84.8</v>
      </c>
      <c r="AA39" s="21">
        <v>113913.04</v>
      </c>
      <c r="AB39" s="21">
        <v>113913.04</v>
      </c>
      <c r="AC39" s="21">
        <f>AA39/2</f>
        <v>56956.52</v>
      </c>
      <c r="AD39" s="75">
        <f t="shared" si="8"/>
        <v>28478.26</v>
      </c>
      <c r="AE39" s="75">
        <f t="shared" si="9"/>
        <v>19934.78</v>
      </c>
      <c r="AF39" s="75">
        <f t="shared" si="10"/>
        <v>8543.48</v>
      </c>
      <c r="AG39" s="91">
        <v>56956.52</v>
      </c>
      <c r="AH39" s="13"/>
      <c r="AI39" s="88"/>
      <c r="AJ39" s="89"/>
    </row>
    <row r="40" spans="1:36" s="61" customFormat="1" ht="38.4" customHeight="1" x14ac:dyDescent="0.3">
      <c r="A40" s="19">
        <v>37</v>
      </c>
      <c r="B40" s="20">
        <v>63436</v>
      </c>
      <c r="C40" s="36" t="s">
        <v>85</v>
      </c>
      <c r="D40" s="50" t="s">
        <v>819</v>
      </c>
      <c r="E40" s="36" t="s">
        <v>716</v>
      </c>
      <c r="F40" s="36" t="s">
        <v>716</v>
      </c>
      <c r="G40" s="20" t="s">
        <v>900</v>
      </c>
      <c r="H40" s="20">
        <v>22798932</v>
      </c>
      <c r="I40" s="19">
        <v>22</v>
      </c>
      <c r="J40" s="19">
        <f t="shared" si="0"/>
        <v>8.8000000000000007</v>
      </c>
      <c r="K40" s="19">
        <v>15</v>
      </c>
      <c r="L40" s="19">
        <f t="shared" si="1"/>
        <v>6</v>
      </c>
      <c r="M40" s="22">
        <v>40</v>
      </c>
      <c r="N40" s="19">
        <f t="shared" si="2"/>
        <v>16</v>
      </c>
      <c r="O40" s="19">
        <v>30</v>
      </c>
      <c r="P40" s="19">
        <f t="shared" si="3"/>
        <v>18</v>
      </c>
      <c r="Q40" s="19">
        <v>40</v>
      </c>
      <c r="R40" s="19">
        <f t="shared" si="4"/>
        <v>24</v>
      </c>
      <c r="S40" s="19">
        <v>20</v>
      </c>
      <c r="T40" s="19">
        <f t="shared" si="13"/>
        <v>12</v>
      </c>
      <c r="U40" s="19">
        <f t="shared" si="6"/>
        <v>84.8</v>
      </c>
      <c r="V40" s="19"/>
      <c r="W40" s="19"/>
      <c r="X40" s="19">
        <v>0</v>
      </c>
      <c r="Y40" s="19">
        <v>0</v>
      </c>
      <c r="Z40" s="62">
        <f t="shared" si="7"/>
        <v>84.8</v>
      </c>
      <c r="AA40" s="21">
        <v>155150</v>
      </c>
      <c r="AB40" s="21">
        <v>155150</v>
      </c>
      <c r="AC40" s="21">
        <f>AA40/2</f>
        <v>77575</v>
      </c>
      <c r="AD40" s="75">
        <f t="shared" si="8"/>
        <v>38787.5</v>
      </c>
      <c r="AE40" s="75">
        <f t="shared" si="9"/>
        <v>27151.25</v>
      </c>
      <c r="AF40" s="75">
        <f t="shared" si="10"/>
        <v>11636.25</v>
      </c>
      <c r="AG40" s="91">
        <v>77575</v>
      </c>
      <c r="AH40" s="13"/>
      <c r="AI40" s="88"/>
      <c r="AJ40" s="89"/>
    </row>
    <row r="41" spans="1:36" s="61" customFormat="1" ht="38.4" customHeight="1" x14ac:dyDescent="0.3">
      <c r="A41" s="19">
        <v>38</v>
      </c>
      <c r="B41" s="20">
        <v>63598</v>
      </c>
      <c r="C41" s="36" t="s">
        <v>99</v>
      </c>
      <c r="D41" s="50" t="s">
        <v>820</v>
      </c>
      <c r="E41" s="36" t="s">
        <v>717</v>
      </c>
      <c r="F41" s="36" t="s">
        <v>717</v>
      </c>
      <c r="G41" s="20" t="s">
        <v>901</v>
      </c>
      <c r="H41" s="20">
        <v>22798937</v>
      </c>
      <c r="I41" s="19">
        <v>22</v>
      </c>
      <c r="J41" s="19">
        <f t="shared" si="0"/>
        <v>8.8000000000000007</v>
      </c>
      <c r="K41" s="19">
        <v>15</v>
      </c>
      <c r="L41" s="19">
        <f t="shared" si="1"/>
        <v>6</v>
      </c>
      <c r="M41" s="19">
        <v>40</v>
      </c>
      <c r="N41" s="19">
        <f t="shared" si="2"/>
        <v>16</v>
      </c>
      <c r="O41" s="19">
        <v>30</v>
      </c>
      <c r="P41" s="19">
        <f t="shared" si="3"/>
        <v>18</v>
      </c>
      <c r="Q41" s="19">
        <v>40</v>
      </c>
      <c r="R41" s="19">
        <f t="shared" si="4"/>
        <v>24</v>
      </c>
      <c r="S41" s="19">
        <v>20</v>
      </c>
      <c r="T41" s="19">
        <f t="shared" si="13"/>
        <v>12</v>
      </c>
      <c r="U41" s="19">
        <f t="shared" si="6"/>
        <v>84.8</v>
      </c>
      <c r="V41" s="19"/>
      <c r="W41" s="19"/>
      <c r="X41" s="19">
        <v>0</v>
      </c>
      <c r="Y41" s="19">
        <v>0</v>
      </c>
      <c r="Z41" s="62">
        <f t="shared" si="7"/>
        <v>84.8</v>
      </c>
      <c r="AA41" s="21">
        <v>135200</v>
      </c>
      <c r="AB41" s="21">
        <v>135200</v>
      </c>
      <c r="AC41" s="21">
        <f>AA41/2</f>
        <v>67600</v>
      </c>
      <c r="AD41" s="75">
        <f t="shared" si="8"/>
        <v>33800</v>
      </c>
      <c r="AE41" s="75">
        <f t="shared" si="9"/>
        <v>23660</v>
      </c>
      <c r="AF41" s="75">
        <f t="shared" si="10"/>
        <v>10140</v>
      </c>
      <c r="AG41" s="91">
        <v>67600</v>
      </c>
      <c r="AH41" s="13"/>
      <c r="AI41" s="88"/>
      <c r="AJ41" s="89"/>
    </row>
    <row r="42" spans="1:36" s="61" customFormat="1" ht="38.4" customHeight="1" x14ac:dyDescent="0.3">
      <c r="A42" s="19">
        <v>39</v>
      </c>
      <c r="B42" s="20">
        <v>63763</v>
      </c>
      <c r="C42" s="36" t="s">
        <v>110</v>
      </c>
      <c r="D42" s="50" t="s">
        <v>821</v>
      </c>
      <c r="E42" s="36" t="s">
        <v>718</v>
      </c>
      <c r="F42" s="36" t="s">
        <v>718</v>
      </c>
      <c r="G42" s="20" t="s">
        <v>902</v>
      </c>
      <c r="H42" s="20">
        <v>22798944</v>
      </c>
      <c r="I42" s="19">
        <v>30</v>
      </c>
      <c r="J42" s="19">
        <f t="shared" si="0"/>
        <v>12</v>
      </c>
      <c r="K42" s="19">
        <v>22</v>
      </c>
      <c r="L42" s="19">
        <f t="shared" si="1"/>
        <v>8.8000000000000007</v>
      </c>
      <c r="M42" s="19">
        <v>40</v>
      </c>
      <c r="N42" s="19">
        <f t="shared" si="2"/>
        <v>16</v>
      </c>
      <c r="O42" s="19">
        <v>30</v>
      </c>
      <c r="P42" s="19">
        <f t="shared" si="3"/>
        <v>18</v>
      </c>
      <c r="Q42" s="19">
        <v>30</v>
      </c>
      <c r="R42" s="19">
        <f t="shared" si="4"/>
        <v>18</v>
      </c>
      <c r="S42" s="19">
        <v>20</v>
      </c>
      <c r="T42" s="19">
        <f t="shared" si="13"/>
        <v>12</v>
      </c>
      <c r="U42" s="19">
        <f t="shared" si="6"/>
        <v>84.8</v>
      </c>
      <c r="V42" s="19"/>
      <c r="W42" s="19"/>
      <c r="X42" s="19">
        <v>0</v>
      </c>
      <c r="Y42" s="19">
        <v>0</v>
      </c>
      <c r="Z42" s="62">
        <f t="shared" si="7"/>
        <v>84.8</v>
      </c>
      <c r="AA42" s="21">
        <v>93530</v>
      </c>
      <c r="AB42" s="21">
        <v>93530</v>
      </c>
      <c r="AC42" s="21">
        <v>32735.5</v>
      </c>
      <c r="AD42" s="75">
        <f t="shared" si="8"/>
        <v>16367.75</v>
      </c>
      <c r="AE42" s="75">
        <f t="shared" si="9"/>
        <v>11457.43</v>
      </c>
      <c r="AF42" s="75">
        <f t="shared" si="10"/>
        <v>4910.32</v>
      </c>
      <c r="AG42" s="91">
        <v>32735.5</v>
      </c>
      <c r="AH42" s="13"/>
      <c r="AI42" s="88"/>
      <c r="AJ42" s="89"/>
    </row>
    <row r="43" spans="1:36" s="61" customFormat="1" ht="38.4" customHeight="1" x14ac:dyDescent="0.3">
      <c r="A43" s="19">
        <v>40</v>
      </c>
      <c r="B43" s="20">
        <v>63776</v>
      </c>
      <c r="C43" s="36" t="s">
        <v>116</v>
      </c>
      <c r="D43" s="50" t="s">
        <v>822</v>
      </c>
      <c r="E43" s="36" t="s">
        <v>719</v>
      </c>
      <c r="F43" s="36" t="s">
        <v>719</v>
      </c>
      <c r="G43" s="20" t="s">
        <v>903</v>
      </c>
      <c r="H43" s="20">
        <v>22798948</v>
      </c>
      <c r="I43" s="19">
        <v>30</v>
      </c>
      <c r="J43" s="19">
        <f t="shared" si="0"/>
        <v>12</v>
      </c>
      <c r="K43" s="19">
        <v>22</v>
      </c>
      <c r="L43" s="19">
        <f t="shared" si="1"/>
        <v>8.8000000000000007</v>
      </c>
      <c r="M43" s="19">
        <v>40</v>
      </c>
      <c r="N43" s="19">
        <f t="shared" si="2"/>
        <v>16</v>
      </c>
      <c r="O43" s="19">
        <v>20</v>
      </c>
      <c r="P43" s="19">
        <f t="shared" si="3"/>
        <v>12</v>
      </c>
      <c r="Q43" s="19">
        <v>40</v>
      </c>
      <c r="R43" s="19">
        <f t="shared" si="4"/>
        <v>24</v>
      </c>
      <c r="S43" s="19">
        <v>20</v>
      </c>
      <c r="T43" s="19">
        <f t="shared" si="13"/>
        <v>12</v>
      </c>
      <c r="U43" s="19">
        <f t="shared" si="6"/>
        <v>84.8</v>
      </c>
      <c r="V43" s="19"/>
      <c r="W43" s="19"/>
      <c r="X43" s="19">
        <v>0</v>
      </c>
      <c r="Y43" s="19">
        <v>0</v>
      </c>
      <c r="Z43" s="62">
        <f t="shared" si="7"/>
        <v>84.8</v>
      </c>
      <c r="AA43" s="21">
        <v>370000</v>
      </c>
      <c r="AB43" s="21">
        <v>370000</v>
      </c>
      <c r="AC43" s="21">
        <f>AA43/2</f>
        <v>185000</v>
      </c>
      <c r="AD43" s="75">
        <f t="shared" si="8"/>
        <v>92500</v>
      </c>
      <c r="AE43" s="75">
        <f t="shared" si="9"/>
        <v>64750</v>
      </c>
      <c r="AF43" s="75">
        <f t="shared" si="10"/>
        <v>27750</v>
      </c>
      <c r="AG43" s="91">
        <v>185000</v>
      </c>
      <c r="AH43" s="13"/>
      <c r="AI43" s="88"/>
      <c r="AJ43" s="89"/>
    </row>
    <row r="44" spans="1:36" s="61" customFormat="1" ht="38.4" customHeight="1" x14ac:dyDescent="0.3">
      <c r="A44" s="19">
        <v>41</v>
      </c>
      <c r="B44" s="20">
        <v>63777</v>
      </c>
      <c r="C44" s="36" t="s">
        <v>117</v>
      </c>
      <c r="D44" s="50" t="s">
        <v>817</v>
      </c>
      <c r="E44" s="36" t="s">
        <v>720</v>
      </c>
      <c r="F44" s="36" t="s">
        <v>720</v>
      </c>
      <c r="G44" s="20" t="s">
        <v>904</v>
      </c>
      <c r="H44" s="20">
        <v>22798955</v>
      </c>
      <c r="I44" s="19">
        <v>30</v>
      </c>
      <c r="J44" s="19">
        <f t="shared" si="0"/>
        <v>12</v>
      </c>
      <c r="K44" s="19">
        <v>22</v>
      </c>
      <c r="L44" s="19">
        <f t="shared" si="1"/>
        <v>8.8000000000000007</v>
      </c>
      <c r="M44" s="19">
        <v>40</v>
      </c>
      <c r="N44" s="19">
        <f t="shared" si="2"/>
        <v>16</v>
      </c>
      <c r="O44" s="19">
        <v>30</v>
      </c>
      <c r="P44" s="19">
        <f t="shared" si="3"/>
        <v>18</v>
      </c>
      <c r="Q44" s="19">
        <v>30</v>
      </c>
      <c r="R44" s="19">
        <f t="shared" si="4"/>
        <v>18</v>
      </c>
      <c r="S44" s="19">
        <v>20</v>
      </c>
      <c r="T44" s="19">
        <f t="shared" si="13"/>
        <v>12</v>
      </c>
      <c r="U44" s="19">
        <f t="shared" si="6"/>
        <v>84.8</v>
      </c>
      <c r="V44" s="19"/>
      <c r="W44" s="19"/>
      <c r="X44" s="19">
        <v>0</v>
      </c>
      <c r="Y44" s="19">
        <v>0</v>
      </c>
      <c r="Z44" s="62">
        <f t="shared" si="7"/>
        <v>84.8</v>
      </c>
      <c r="AA44" s="21">
        <v>163300</v>
      </c>
      <c r="AB44" s="21">
        <v>163300</v>
      </c>
      <c r="AC44" s="21">
        <f>AA44/2</f>
        <v>81650</v>
      </c>
      <c r="AD44" s="75">
        <f t="shared" si="8"/>
        <v>40825</v>
      </c>
      <c r="AE44" s="75">
        <f t="shared" si="9"/>
        <v>28577.5</v>
      </c>
      <c r="AF44" s="75">
        <f t="shared" si="10"/>
        <v>12247.5</v>
      </c>
      <c r="AG44" s="91">
        <v>81650</v>
      </c>
      <c r="AH44" s="13"/>
      <c r="AI44" s="88"/>
      <c r="AJ44" s="89"/>
    </row>
    <row r="45" spans="1:36" s="61" customFormat="1" ht="38.4" customHeight="1" x14ac:dyDescent="0.3">
      <c r="A45" s="19">
        <v>42</v>
      </c>
      <c r="B45" s="20">
        <v>62460</v>
      </c>
      <c r="C45" s="36" t="s">
        <v>183</v>
      </c>
      <c r="D45" s="50" t="s">
        <v>823</v>
      </c>
      <c r="E45" s="36" t="s">
        <v>721</v>
      </c>
      <c r="F45" s="36" t="s">
        <v>721</v>
      </c>
      <c r="G45" s="20" t="s">
        <v>905</v>
      </c>
      <c r="H45" s="20">
        <v>22798959</v>
      </c>
      <c r="I45" s="19">
        <v>22</v>
      </c>
      <c r="J45" s="19">
        <f t="shared" si="0"/>
        <v>8.8000000000000007</v>
      </c>
      <c r="K45" s="19">
        <v>30</v>
      </c>
      <c r="L45" s="19">
        <f t="shared" si="1"/>
        <v>12</v>
      </c>
      <c r="M45" s="19">
        <v>40</v>
      </c>
      <c r="N45" s="19">
        <f t="shared" si="2"/>
        <v>16</v>
      </c>
      <c r="O45" s="19">
        <v>30</v>
      </c>
      <c r="P45" s="19">
        <f t="shared" si="3"/>
        <v>18</v>
      </c>
      <c r="Q45" s="19">
        <v>30</v>
      </c>
      <c r="R45" s="19">
        <f t="shared" si="4"/>
        <v>18</v>
      </c>
      <c r="S45" s="19">
        <v>20</v>
      </c>
      <c r="T45" s="19">
        <f t="shared" si="13"/>
        <v>12</v>
      </c>
      <c r="U45" s="19">
        <f t="shared" si="6"/>
        <v>84.8</v>
      </c>
      <c r="V45" s="19"/>
      <c r="W45" s="19"/>
      <c r="X45" s="19">
        <f t="shared" ref="X45:X66" si="15">+V45+W45</f>
        <v>0</v>
      </c>
      <c r="Y45" s="19">
        <v>0</v>
      </c>
      <c r="Z45" s="62">
        <f t="shared" si="7"/>
        <v>84.8</v>
      </c>
      <c r="AA45" s="21">
        <v>78649</v>
      </c>
      <c r="AB45" s="21">
        <v>78649</v>
      </c>
      <c r="AC45" s="21">
        <v>39324.5</v>
      </c>
      <c r="AD45" s="75">
        <f t="shared" si="8"/>
        <v>19662.25</v>
      </c>
      <c r="AE45" s="75">
        <f t="shared" si="9"/>
        <v>13763.58</v>
      </c>
      <c r="AF45" s="75">
        <f t="shared" si="10"/>
        <v>5898.67</v>
      </c>
      <c r="AG45" s="91">
        <v>39324.5</v>
      </c>
      <c r="AH45" s="13"/>
      <c r="AI45" s="88"/>
      <c r="AJ45" s="89"/>
    </row>
    <row r="46" spans="1:36" s="61" customFormat="1" ht="38.4" customHeight="1" x14ac:dyDescent="0.3">
      <c r="A46" s="19">
        <v>43</v>
      </c>
      <c r="B46" s="20">
        <v>62467</v>
      </c>
      <c r="C46" s="36" t="s">
        <v>184</v>
      </c>
      <c r="D46" s="50" t="s">
        <v>824</v>
      </c>
      <c r="E46" s="36" t="s">
        <v>722</v>
      </c>
      <c r="F46" s="36" t="s">
        <v>722</v>
      </c>
      <c r="G46" s="20" t="s">
        <v>906</v>
      </c>
      <c r="H46" s="20">
        <v>22798963</v>
      </c>
      <c r="I46" s="19">
        <v>22</v>
      </c>
      <c r="J46" s="19">
        <f t="shared" si="0"/>
        <v>8.8000000000000007</v>
      </c>
      <c r="K46" s="19">
        <v>30</v>
      </c>
      <c r="L46" s="19">
        <f t="shared" si="1"/>
        <v>12</v>
      </c>
      <c r="M46" s="19">
        <v>40</v>
      </c>
      <c r="N46" s="19">
        <f t="shared" si="2"/>
        <v>16</v>
      </c>
      <c r="O46" s="19">
        <v>30</v>
      </c>
      <c r="P46" s="19">
        <f t="shared" si="3"/>
        <v>18</v>
      </c>
      <c r="Q46" s="19">
        <v>30</v>
      </c>
      <c r="R46" s="19">
        <f t="shared" si="4"/>
        <v>18</v>
      </c>
      <c r="S46" s="19">
        <v>20</v>
      </c>
      <c r="T46" s="19">
        <f t="shared" si="13"/>
        <v>12</v>
      </c>
      <c r="U46" s="19">
        <f t="shared" si="6"/>
        <v>84.8</v>
      </c>
      <c r="V46" s="19"/>
      <c r="W46" s="19"/>
      <c r="X46" s="19">
        <f t="shared" si="15"/>
        <v>0</v>
      </c>
      <c r="Y46" s="19">
        <v>0</v>
      </c>
      <c r="Z46" s="62">
        <f t="shared" si="7"/>
        <v>84.8</v>
      </c>
      <c r="AA46" s="21">
        <v>519500</v>
      </c>
      <c r="AB46" s="21">
        <v>519500</v>
      </c>
      <c r="AC46" s="21">
        <v>200000</v>
      </c>
      <c r="AD46" s="75">
        <f t="shared" si="8"/>
        <v>100000</v>
      </c>
      <c r="AE46" s="75">
        <f t="shared" si="9"/>
        <v>70000</v>
      </c>
      <c r="AF46" s="75">
        <f t="shared" si="10"/>
        <v>30000</v>
      </c>
      <c r="AG46" s="91">
        <v>200000</v>
      </c>
      <c r="AH46" s="90" t="s">
        <v>673</v>
      </c>
      <c r="AI46" s="88"/>
      <c r="AJ46" s="89"/>
    </row>
    <row r="47" spans="1:36" ht="38.4" customHeight="1" x14ac:dyDescent="0.3">
      <c r="A47" s="19">
        <v>44</v>
      </c>
      <c r="B47" s="20">
        <v>62480</v>
      </c>
      <c r="C47" s="36" t="s">
        <v>189</v>
      </c>
      <c r="D47" s="50" t="s">
        <v>860</v>
      </c>
      <c r="E47" s="36" t="s">
        <v>723</v>
      </c>
      <c r="F47" s="36" t="s">
        <v>723</v>
      </c>
      <c r="G47" s="20" t="s">
        <v>907</v>
      </c>
      <c r="H47" s="20">
        <v>22798966</v>
      </c>
      <c r="I47" s="19">
        <v>22</v>
      </c>
      <c r="J47" s="19">
        <f t="shared" si="0"/>
        <v>8.8000000000000007</v>
      </c>
      <c r="K47" s="19">
        <v>30</v>
      </c>
      <c r="L47" s="19">
        <f t="shared" si="1"/>
        <v>12</v>
      </c>
      <c r="M47" s="19">
        <v>40</v>
      </c>
      <c r="N47" s="19">
        <f t="shared" si="2"/>
        <v>16</v>
      </c>
      <c r="O47" s="19">
        <v>30</v>
      </c>
      <c r="P47" s="19">
        <f t="shared" si="3"/>
        <v>18</v>
      </c>
      <c r="Q47" s="19">
        <v>30</v>
      </c>
      <c r="R47" s="19">
        <f t="shared" si="4"/>
        <v>18</v>
      </c>
      <c r="S47" s="19">
        <v>20</v>
      </c>
      <c r="T47" s="19">
        <f t="shared" si="13"/>
        <v>12</v>
      </c>
      <c r="U47" s="19">
        <f t="shared" si="6"/>
        <v>84.8</v>
      </c>
      <c r="V47" s="19"/>
      <c r="W47" s="19"/>
      <c r="X47" s="19">
        <f t="shared" si="15"/>
        <v>0</v>
      </c>
      <c r="Y47" s="19">
        <v>0</v>
      </c>
      <c r="Z47" s="62">
        <f t="shared" si="7"/>
        <v>84.8</v>
      </c>
      <c r="AA47" s="21">
        <v>109100</v>
      </c>
      <c r="AB47" s="21">
        <v>109100</v>
      </c>
      <c r="AC47" s="21">
        <v>54550</v>
      </c>
      <c r="AD47" s="75">
        <f t="shared" si="8"/>
        <v>27275</v>
      </c>
      <c r="AE47" s="75">
        <f t="shared" si="9"/>
        <v>19092.5</v>
      </c>
      <c r="AF47" s="75">
        <f t="shared" si="10"/>
        <v>8182.5</v>
      </c>
      <c r="AG47" s="91">
        <v>54550</v>
      </c>
      <c r="AH47" s="13"/>
      <c r="AI47" s="71"/>
      <c r="AJ47" s="72"/>
    </row>
    <row r="48" spans="1:36" ht="38.4" customHeight="1" x14ac:dyDescent="0.3">
      <c r="A48" s="19">
        <v>45</v>
      </c>
      <c r="B48" s="20">
        <v>62522</v>
      </c>
      <c r="C48" s="36" t="s">
        <v>199</v>
      </c>
      <c r="D48" s="50" t="s">
        <v>825</v>
      </c>
      <c r="E48" s="36" t="s">
        <v>724</v>
      </c>
      <c r="F48" s="36" t="s">
        <v>725</v>
      </c>
      <c r="G48" s="20" t="s">
        <v>908</v>
      </c>
      <c r="H48" s="20">
        <v>22798971</v>
      </c>
      <c r="I48" s="19">
        <v>22</v>
      </c>
      <c r="J48" s="19">
        <f t="shared" si="0"/>
        <v>8.8000000000000007</v>
      </c>
      <c r="K48" s="19">
        <v>15</v>
      </c>
      <c r="L48" s="19">
        <f t="shared" si="1"/>
        <v>6</v>
      </c>
      <c r="M48" s="19">
        <v>40</v>
      </c>
      <c r="N48" s="19">
        <f t="shared" si="2"/>
        <v>16</v>
      </c>
      <c r="O48" s="19">
        <v>30</v>
      </c>
      <c r="P48" s="19">
        <f t="shared" si="3"/>
        <v>18</v>
      </c>
      <c r="Q48" s="19">
        <v>40</v>
      </c>
      <c r="R48" s="19">
        <f t="shared" si="4"/>
        <v>24</v>
      </c>
      <c r="S48" s="19">
        <v>20</v>
      </c>
      <c r="T48" s="19">
        <f t="shared" si="13"/>
        <v>12</v>
      </c>
      <c r="U48" s="19">
        <f t="shared" si="6"/>
        <v>84.8</v>
      </c>
      <c r="V48" s="19"/>
      <c r="W48" s="19"/>
      <c r="X48" s="19">
        <f t="shared" si="15"/>
        <v>0</v>
      </c>
      <c r="Y48" s="19">
        <v>0</v>
      </c>
      <c r="Z48" s="62">
        <f t="shared" si="7"/>
        <v>84.8</v>
      </c>
      <c r="AA48" s="21">
        <v>114360.32000000001</v>
      </c>
      <c r="AB48" s="21">
        <v>114360.32000000001</v>
      </c>
      <c r="AC48" s="21">
        <v>57180.160000000003</v>
      </c>
      <c r="AD48" s="75">
        <f t="shared" si="8"/>
        <v>28590.080000000002</v>
      </c>
      <c r="AE48" s="75">
        <f t="shared" si="9"/>
        <v>20013.060000000001</v>
      </c>
      <c r="AF48" s="75">
        <f t="shared" si="10"/>
        <v>8577.02</v>
      </c>
      <c r="AG48" s="91">
        <v>57180.160000000003</v>
      </c>
      <c r="AH48" s="13"/>
      <c r="AI48" s="71"/>
      <c r="AJ48" s="72"/>
    </row>
    <row r="49" spans="1:100" ht="38.4" customHeight="1" x14ac:dyDescent="0.3">
      <c r="A49" s="19">
        <v>46</v>
      </c>
      <c r="B49" s="20">
        <v>62533</v>
      </c>
      <c r="C49" s="36" t="s">
        <v>204</v>
      </c>
      <c r="D49" s="50" t="s">
        <v>861</v>
      </c>
      <c r="E49" s="36" t="s">
        <v>726</v>
      </c>
      <c r="F49" s="36" t="s">
        <v>726</v>
      </c>
      <c r="G49" s="20" t="s">
        <v>909</v>
      </c>
      <c r="H49" s="20">
        <v>22798973</v>
      </c>
      <c r="I49" s="19">
        <v>22</v>
      </c>
      <c r="J49" s="19">
        <f t="shared" si="0"/>
        <v>8.8000000000000007</v>
      </c>
      <c r="K49" s="19">
        <v>15</v>
      </c>
      <c r="L49" s="19">
        <f t="shared" si="1"/>
        <v>6</v>
      </c>
      <c r="M49" s="19">
        <v>40</v>
      </c>
      <c r="N49" s="19">
        <f t="shared" si="2"/>
        <v>16</v>
      </c>
      <c r="O49" s="19">
        <v>30</v>
      </c>
      <c r="P49" s="19">
        <f t="shared" si="3"/>
        <v>18</v>
      </c>
      <c r="Q49" s="19">
        <v>40</v>
      </c>
      <c r="R49" s="19">
        <f t="shared" si="4"/>
        <v>24</v>
      </c>
      <c r="S49" s="19">
        <v>20</v>
      </c>
      <c r="T49" s="19">
        <f t="shared" si="13"/>
        <v>12</v>
      </c>
      <c r="U49" s="19">
        <f t="shared" si="6"/>
        <v>84.8</v>
      </c>
      <c r="V49" s="19"/>
      <c r="W49" s="19"/>
      <c r="X49" s="19">
        <f t="shared" si="15"/>
        <v>0</v>
      </c>
      <c r="Y49" s="19">
        <v>0</v>
      </c>
      <c r="Z49" s="62">
        <f t="shared" si="7"/>
        <v>84.8</v>
      </c>
      <c r="AA49" s="21">
        <v>46612.5</v>
      </c>
      <c r="AB49" s="21">
        <v>46612.5</v>
      </c>
      <c r="AC49" s="21">
        <v>23306.25</v>
      </c>
      <c r="AD49" s="75">
        <f t="shared" si="8"/>
        <v>11653.13</v>
      </c>
      <c r="AE49" s="75">
        <f t="shared" si="9"/>
        <v>8157.19</v>
      </c>
      <c r="AF49" s="75">
        <f t="shared" si="10"/>
        <v>3495.9300000000012</v>
      </c>
      <c r="AG49" s="91">
        <v>23306.25</v>
      </c>
      <c r="AH49" s="13"/>
      <c r="AI49" s="71"/>
      <c r="AJ49" s="72"/>
    </row>
    <row r="50" spans="1:100" s="61" customFormat="1" ht="38.4" customHeight="1" x14ac:dyDescent="0.3">
      <c r="A50" s="19">
        <v>47</v>
      </c>
      <c r="B50" s="20">
        <v>62657</v>
      </c>
      <c r="C50" s="36" t="s">
        <v>241</v>
      </c>
      <c r="D50" s="50" t="s">
        <v>826</v>
      </c>
      <c r="E50" s="36" t="s">
        <v>728</v>
      </c>
      <c r="F50" s="36" t="s">
        <v>727</v>
      </c>
      <c r="G50" s="20" t="s">
        <v>910</v>
      </c>
      <c r="H50" s="20">
        <v>22806578</v>
      </c>
      <c r="I50" s="19">
        <v>30</v>
      </c>
      <c r="J50" s="19">
        <f t="shared" si="0"/>
        <v>12</v>
      </c>
      <c r="K50" s="19">
        <v>22</v>
      </c>
      <c r="L50" s="19">
        <f t="shared" si="1"/>
        <v>8.8000000000000007</v>
      </c>
      <c r="M50" s="19">
        <v>40</v>
      </c>
      <c r="N50" s="19">
        <f t="shared" si="2"/>
        <v>16</v>
      </c>
      <c r="O50" s="19">
        <v>30</v>
      </c>
      <c r="P50" s="19">
        <f t="shared" si="3"/>
        <v>18</v>
      </c>
      <c r="Q50" s="19">
        <v>30</v>
      </c>
      <c r="R50" s="19">
        <f t="shared" si="4"/>
        <v>18</v>
      </c>
      <c r="S50" s="19">
        <v>20</v>
      </c>
      <c r="T50" s="19">
        <f t="shared" si="13"/>
        <v>12</v>
      </c>
      <c r="U50" s="19">
        <f t="shared" si="6"/>
        <v>84.8</v>
      </c>
      <c r="V50" s="19"/>
      <c r="W50" s="19"/>
      <c r="X50" s="19">
        <f t="shared" si="15"/>
        <v>0</v>
      </c>
      <c r="Y50" s="19">
        <v>0</v>
      </c>
      <c r="Z50" s="62">
        <f t="shared" si="7"/>
        <v>84.8</v>
      </c>
      <c r="AA50" s="21">
        <f>370000</f>
        <v>370000</v>
      </c>
      <c r="AB50" s="21">
        <f>370000-3500</f>
        <v>366500</v>
      </c>
      <c r="AC50" s="21">
        <f>AB50/2</f>
        <v>183250</v>
      </c>
      <c r="AD50" s="75">
        <f t="shared" si="8"/>
        <v>91625</v>
      </c>
      <c r="AE50" s="75">
        <f t="shared" si="9"/>
        <v>64137.5</v>
      </c>
      <c r="AF50" s="75">
        <f t="shared" si="10"/>
        <v>27487.5</v>
      </c>
      <c r="AG50" s="91">
        <f>AC50</f>
        <v>183250</v>
      </c>
      <c r="AH50" s="13"/>
      <c r="AI50" s="88"/>
      <c r="AJ50" s="89"/>
    </row>
    <row r="51" spans="1:100" ht="38.4" customHeight="1" x14ac:dyDescent="0.3">
      <c r="A51" s="19">
        <v>48</v>
      </c>
      <c r="B51" s="20">
        <v>62688</v>
      </c>
      <c r="C51" s="36" t="s">
        <v>257</v>
      </c>
      <c r="D51" s="50" t="s">
        <v>828</v>
      </c>
      <c r="E51" s="36" t="s">
        <v>729</v>
      </c>
      <c r="F51" s="36" t="s">
        <v>729</v>
      </c>
      <c r="G51" s="20" t="s">
        <v>911</v>
      </c>
      <c r="H51" s="20">
        <v>22798980</v>
      </c>
      <c r="I51" s="19">
        <v>30</v>
      </c>
      <c r="J51" s="19">
        <f t="shared" si="0"/>
        <v>12</v>
      </c>
      <c r="K51" s="19">
        <v>22</v>
      </c>
      <c r="L51" s="19">
        <f t="shared" si="1"/>
        <v>8.8000000000000007</v>
      </c>
      <c r="M51" s="19">
        <v>40</v>
      </c>
      <c r="N51" s="19">
        <f t="shared" si="2"/>
        <v>16</v>
      </c>
      <c r="O51" s="19">
        <v>20</v>
      </c>
      <c r="P51" s="19">
        <f t="shared" si="3"/>
        <v>12</v>
      </c>
      <c r="Q51" s="19">
        <v>40</v>
      </c>
      <c r="R51" s="19">
        <f t="shared" si="4"/>
        <v>24</v>
      </c>
      <c r="S51" s="19">
        <v>20</v>
      </c>
      <c r="T51" s="19">
        <f t="shared" si="13"/>
        <v>12</v>
      </c>
      <c r="U51" s="19">
        <f t="shared" si="6"/>
        <v>84.8</v>
      </c>
      <c r="V51" s="19"/>
      <c r="W51" s="19"/>
      <c r="X51" s="19">
        <f t="shared" si="15"/>
        <v>0</v>
      </c>
      <c r="Y51" s="19">
        <v>0</v>
      </c>
      <c r="Z51" s="62">
        <f t="shared" si="7"/>
        <v>84.8</v>
      </c>
      <c r="AA51" s="21">
        <v>135609.95000000001</v>
      </c>
      <c r="AB51" s="21">
        <v>135609.95000000001</v>
      </c>
      <c r="AC51" s="21">
        <v>67804.98</v>
      </c>
      <c r="AD51" s="75">
        <f t="shared" si="8"/>
        <v>33902.49</v>
      </c>
      <c r="AE51" s="75">
        <f t="shared" si="9"/>
        <v>23731.74</v>
      </c>
      <c r="AF51" s="75">
        <f t="shared" si="10"/>
        <v>10170.749999999996</v>
      </c>
      <c r="AG51" s="91">
        <v>67804.98</v>
      </c>
      <c r="AH51" s="13"/>
      <c r="AI51" s="71"/>
      <c r="AJ51" s="72"/>
    </row>
    <row r="52" spans="1:100" ht="38.4" customHeight="1" x14ac:dyDescent="0.3">
      <c r="A52" s="19">
        <v>49</v>
      </c>
      <c r="B52" s="20">
        <v>62768</v>
      </c>
      <c r="C52" s="36" t="s">
        <v>276</v>
      </c>
      <c r="D52" s="50" t="s">
        <v>829</v>
      </c>
      <c r="E52" s="36" t="s">
        <v>730</v>
      </c>
      <c r="F52" s="36" t="s">
        <v>730</v>
      </c>
      <c r="G52" s="20" t="s">
        <v>912</v>
      </c>
      <c r="H52" s="20">
        <v>22798983</v>
      </c>
      <c r="I52" s="19">
        <v>22</v>
      </c>
      <c r="J52" s="19">
        <f t="shared" si="0"/>
        <v>8.8000000000000007</v>
      </c>
      <c r="K52" s="19">
        <v>30</v>
      </c>
      <c r="L52" s="19">
        <f t="shared" si="1"/>
        <v>12</v>
      </c>
      <c r="M52" s="19">
        <v>40</v>
      </c>
      <c r="N52" s="19">
        <f t="shared" si="2"/>
        <v>16</v>
      </c>
      <c r="O52" s="19">
        <v>30</v>
      </c>
      <c r="P52" s="19">
        <f t="shared" si="3"/>
        <v>18</v>
      </c>
      <c r="Q52" s="19">
        <v>30</v>
      </c>
      <c r="R52" s="19">
        <f t="shared" si="4"/>
        <v>18</v>
      </c>
      <c r="S52" s="19">
        <v>20</v>
      </c>
      <c r="T52" s="19">
        <f t="shared" si="13"/>
        <v>12</v>
      </c>
      <c r="U52" s="19">
        <f t="shared" si="6"/>
        <v>84.8</v>
      </c>
      <c r="V52" s="19"/>
      <c r="W52" s="19"/>
      <c r="X52" s="19">
        <f t="shared" si="15"/>
        <v>0</v>
      </c>
      <c r="Y52" s="19">
        <v>0</v>
      </c>
      <c r="Z52" s="62">
        <f t="shared" si="7"/>
        <v>84.8</v>
      </c>
      <c r="AA52" s="21">
        <v>272370.7</v>
      </c>
      <c r="AB52" s="21">
        <v>272370.7</v>
      </c>
      <c r="AC52" s="21">
        <v>136185.35</v>
      </c>
      <c r="AD52" s="75">
        <f t="shared" si="8"/>
        <v>68092.679999999993</v>
      </c>
      <c r="AE52" s="75">
        <f t="shared" si="9"/>
        <v>47664.87</v>
      </c>
      <c r="AF52" s="75">
        <f t="shared" si="10"/>
        <v>20427.80000000001</v>
      </c>
      <c r="AG52" s="91">
        <v>136185.35</v>
      </c>
      <c r="AH52" s="13"/>
      <c r="AI52" s="71"/>
      <c r="AJ52" s="72"/>
    </row>
    <row r="53" spans="1:100" ht="38.4" customHeight="1" x14ac:dyDescent="0.3">
      <c r="A53" s="19">
        <v>50</v>
      </c>
      <c r="B53" s="20">
        <v>62844</v>
      </c>
      <c r="C53" s="36" t="s">
        <v>298</v>
      </c>
      <c r="D53" s="50" t="s">
        <v>862</v>
      </c>
      <c r="E53" s="36" t="s">
        <v>731</v>
      </c>
      <c r="F53" s="36" t="s">
        <v>731</v>
      </c>
      <c r="G53" s="20" t="s">
        <v>913</v>
      </c>
      <c r="H53" s="20">
        <v>22798987</v>
      </c>
      <c r="I53" s="19">
        <v>22</v>
      </c>
      <c r="J53" s="19">
        <f t="shared" si="0"/>
        <v>8.8000000000000007</v>
      </c>
      <c r="K53" s="19">
        <v>30</v>
      </c>
      <c r="L53" s="19">
        <f t="shared" si="1"/>
        <v>12</v>
      </c>
      <c r="M53" s="19">
        <v>40</v>
      </c>
      <c r="N53" s="19">
        <f t="shared" si="2"/>
        <v>16</v>
      </c>
      <c r="O53" s="19">
        <v>20</v>
      </c>
      <c r="P53" s="19">
        <f t="shared" si="3"/>
        <v>12</v>
      </c>
      <c r="Q53" s="19">
        <v>40</v>
      </c>
      <c r="R53" s="19">
        <f t="shared" si="4"/>
        <v>24</v>
      </c>
      <c r="S53" s="19">
        <v>20</v>
      </c>
      <c r="T53" s="19">
        <f t="shared" si="13"/>
        <v>12</v>
      </c>
      <c r="U53" s="19">
        <f t="shared" si="6"/>
        <v>84.8</v>
      </c>
      <c r="V53" s="19"/>
      <c r="W53" s="19"/>
      <c r="X53" s="19">
        <f t="shared" si="15"/>
        <v>0</v>
      </c>
      <c r="Y53" s="19">
        <v>0</v>
      </c>
      <c r="Z53" s="62">
        <f t="shared" si="7"/>
        <v>84.8</v>
      </c>
      <c r="AA53" s="21">
        <v>139372</v>
      </c>
      <c r="AB53" s="21">
        <v>139372</v>
      </c>
      <c r="AC53" s="21">
        <f>AA53/2</f>
        <v>69686</v>
      </c>
      <c r="AD53" s="75">
        <f t="shared" si="8"/>
        <v>34843</v>
      </c>
      <c r="AE53" s="75">
        <f t="shared" si="9"/>
        <v>24390.1</v>
      </c>
      <c r="AF53" s="75">
        <f t="shared" si="10"/>
        <v>10452.900000000001</v>
      </c>
      <c r="AG53" s="91">
        <v>69686</v>
      </c>
      <c r="AH53" s="13"/>
      <c r="AI53" s="71"/>
      <c r="AJ53" s="72"/>
    </row>
    <row r="54" spans="1:100" ht="38.4" customHeight="1" x14ac:dyDescent="0.3">
      <c r="A54" s="19">
        <v>51</v>
      </c>
      <c r="B54" s="20">
        <v>62851</v>
      </c>
      <c r="C54" s="36" t="s">
        <v>300</v>
      </c>
      <c r="D54" s="50" t="s">
        <v>830</v>
      </c>
      <c r="E54" s="36" t="s">
        <v>732</v>
      </c>
      <c r="F54" s="36" t="s">
        <v>732</v>
      </c>
      <c r="G54" s="20" t="s">
        <v>914</v>
      </c>
      <c r="H54" s="20">
        <v>22799036</v>
      </c>
      <c r="I54" s="19">
        <v>30</v>
      </c>
      <c r="J54" s="19">
        <f t="shared" si="0"/>
        <v>12</v>
      </c>
      <c r="K54" s="19">
        <v>22</v>
      </c>
      <c r="L54" s="19">
        <f t="shared" si="1"/>
        <v>8.8000000000000007</v>
      </c>
      <c r="M54" s="19">
        <v>40</v>
      </c>
      <c r="N54" s="19">
        <f t="shared" si="2"/>
        <v>16</v>
      </c>
      <c r="O54" s="19">
        <v>30</v>
      </c>
      <c r="P54" s="19">
        <f t="shared" si="3"/>
        <v>18</v>
      </c>
      <c r="Q54" s="19">
        <v>30</v>
      </c>
      <c r="R54" s="19">
        <f t="shared" si="4"/>
        <v>18</v>
      </c>
      <c r="S54" s="19">
        <v>20</v>
      </c>
      <c r="T54" s="19">
        <f t="shared" si="13"/>
        <v>12</v>
      </c>
      <c r="U54" s="19">
        <f t="shared" si="6"/>
        <v>84.8</v>
      </c>
      <c r="V54" s="19"/>
      <c r="W54" s="19"/>
      <c r="X54" s="19">
        <f t="shared" si="15"/>
        <v>0</v>
      </c>
      <c r="Y54" s="19">
        <v>0</v>
      </c>
      <c r="Z54" s="62">
        <f t="shared" si="7"/>
        <v>84.8</v>
      </c>
      <c r="AA54" s="21">
        <v>351248.57</v>
      </c>
      <c r="AB54" s="21">
        <v>351248.57</v>
      </c>
      <c r="AC54" s="21">
        <v>175009.54</v>
      </c>
      <c r="AD54" s="75">
        <f t="shared" si="8"/>
        <v>87504.77</v>
      </c>
      <c r="AE54" s="75">
        <f t="shared" si="9"/>
        <v>61253.34</v>
      </c>
      <c r="AF54" s="75">
        <f t="shared" si="10"/>
        <v>26251.430000000008</v>
      </c>
      <c r="AG54" s="91">
        <v>175009.54</v>
      </c>
      <c r="AH54" s="13"/>
      <c r="AI54" s="71"/>
      <c r="AJ54" s="72"/>
    </row>
    <row r="55" spans="1:100" ht="38.4" customHeight="1" x14ac:dyDescent="0.3">
      <c r="A55" s="19">
        <v>52</v>
      </c>
      <c r="B55" s="20">
        <v>63057</v>
      </c>
      <c r="C55" s="36" t="s">
        <v>366</v>
      </c>
      <c r="D55" s="50" t="s">
        <v>831</v>
      </c>
      <c r="E55" s="36" t="s">
        <v>733</v>
      </c>
      <c r="F55" s="36" t="s">
        <v>733</v>
      </c>
      <c r="G55" s="20" t="s">
        <v>915</v>
      </c>
      <c r="H55" s="20">
        <v>22799038</v>
      </c>
      <c r="I55" s="19">
        <v>30</v>
      </c>
      <c r="J55" s="19">
        <f t="shared" si="0"/>
        <v>12</v>
      </c>
      <c r="K55" s="19">
        <v>22</v>
      </c>
      <c r="L55" s="19">
        <f t="shared" si="1"/>
        <v>8.8000000000000007</v>
      </c>
      <c r="M55" s="19">
        <v>40</v>
      </c>
      <c r="N55" s="19">
        <f t="shared" si="2"/>
        <v>16</v>
      </c>
      <c r="O55" s="19">
        <v>30</v>
      </c>
      <c r="P55" s="19">
        <f t="shared" si="3"/>
        <v>18</v>
      </c>
      <c r="Q55" s="19">
        <v>30</v>
      </c>
      <c r="R55" s="19">
        <f t="shared" si="4"/>
        <v>18</v>
      </c>
      <c r="S55" s="19">
        <v>20</v>
      </c>
      <c r="T55" s="19">
        <f t="shared" si="13"/>
        <v>12</v>
      </c>
      <c r="U55" s="19">
        <f t="shared" si="6"/>
        <v>84.8</v>
      </c>
      <c r="V55" s="19"/>
      <c r="W55" s="19"/>
      <c r="X55" s="19">
        <f t="shared" si="15"/>
        <v>0</v>
      </c>
      <c r="Y55" s="19">
        <v>0</v>
      </c>
      <c r="Z55" s="62">
        <f t="shared" si="7"/>
        <v>84.8</v>
      </c>
      <c r="AA55" s="21">
        <v>228633.28</v>
      </c>
      <c r="AB55" s="21">
        <v>228633.28</v>
      </c>
      <c r="AC55" s="21">
        <v>114316.69</v>
      </c>
      <c r="AD55" s="75">
        <f t="shared" si="8"/>
        <v>57158.35</v>
      </c>
      <c r="AE55" s="75">
        <f t="shared" si="9"/>
        <v>40010.839999999997</v>
      </c>
      <c r="AF55" s="75">
        <f t="shared" si="10"/>
        <v>17147.500000000007</v>
      </c>
      <c r="AG55" s="91">
        <v>114316.69</v>
      </c>
      <c r="AH55" s="13"/>
      <c r="AI55" s="88"/>
      <c r="AJ55" s="89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</row>
    <row r="56" spans="1:100" ht="38.4" customHeight="1" x14ac:dyDescent="0.3">
      <c r="A56" s="19">
        <v>53</v>
      </c>
      <c r="B56" s="20">
        <v>63058</v>
      </c>
      <c r="C56" s="36" t="s">
        <v>367</v>
      </c>
      <c r="D56" s="50" t="s">
        <v>832</v>
      </c>
      <c r="E56" s="36" t="s">
        <v>734</v>
      </c>
      <c r="F56" s="36" t="s">
        <v>735</v>
      </c>
      <c r="G56" s="20" t="s">
        <v>916</v>
      </c>
      <c r="H56" s="20">
        <v>22799040</v>
      </c>
      <c r="I56" s="19">
        <v>22</v>
      </c>
      <c r="J56" s="19">
        <f t="shared" si="0"/>
        <v>8.8000000000000007</v>
      </c>
      <c r="K56" s="19">
        <v>15</v>
      </c>
      <c r="L56" s="19">
        <f t="shared" si="1"/>
        <v>6</v>
      </c>
      <c r="M56" s="19">
        <v>40</v>
      </c>
      <c r="N56" s="19">
        <f t="shared" si="2"/>
        <v>16</v>
      </c>
      <c r="O56" s="19">
        <v>30</v>
      </c>
      <c r="P56" s="19">
        <f t="shared" si="3"/>
        <v>18</v>
      </c>
      <c r="Q56" s="19">
        <v>40</v>
      </c>
      <c r="R56" s="19">
        <f t="shared" si="4"/>
        <v>24</v>
      </c>
      <c r="S56" s="19">
        <v>20</v>
      </c>
      <c r="T56" s="19">
        <f t="shared" si="13"/>
        <v>12</v>
      </c>
      <c r="U56" s="19">
        <f t="shared" si="6"/>
        <v>84.8</v>
      </c>
      <c r="V56" s="19"/>
      <c r="W56" s="19"/>
      <c r="X56" s="19">
        <f t="shared" si="15"/>
        <v>0</v>
      </c>
      <c r="Y56" s="19">
        <v>0</v>
      </c>
      <c r="Z56" s="62">
        <f t="shared" si="7"/>
        <v>84.8</v>
      </c>
      <c r="AA56" s="21">
        <v>400000</v>
      </c>
      <c r="AB56" s="21">
        <v>400000</v>
      </c>
      <c r="AC56" s="21">
        <f>AA56/2</f>
        <v>200000</v>
      </c>
      <c r="AD56" s="75">
        <f t="shared" si="8"/>
        <v>100000</v>
      </c>
      <c r="AE56" s="75">
        <f t="shared" si="9"/>
        <v>70000</v>
      </c>
      <c r="AF56" s="75">
        <f t="shared" si="10"/>
        <v>30000</v>
      </c>
      <c r="AG56" s="91">
        <v>200000</v>
      </c>
      <c r="AH56" s="13"/>
      <c r="AI56" s="88"/>
      <c r="AJ56" s="89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</row>
    <row r="57" spans="1:100" s="86" customFormat="1" ht="38.4" customHeight="1" x14ac:dyDescent="0.3">
      <c r="A57" s="19">
        <v>54</v>
      </c>
      <c r="B57" s="20">
        <v>63060</v>
      </c>
      <c r="C57" s="36" t="s">
        <v>369</v>
      </c>
      <c r="D57" s="50" t="s">
        <v>827</v>
      </c>
      <c r="E57" s="36" t="s">
        <v>736</v>
      </c>
      <c r="F57" s="36" t="s">
        <v>736</v>
      </c>
      <c r="G57" s="20" t="s">
        <v>917</v>
      </c>
      <c r="H57" s="20">
        <v>22806555</v>
      </c>
      <c r="I57" s="19">
        <v>22</v>
      </c>
      <c r="J57" s="19">
        <f t="shared" si="0"/>
        <v>8.8000000000000007</v>
      </c>
      <c r="K57" s="19">
        <v>15</v>
      </c>
      <c r="L57" s="19">
        <f t="shared" si="1"/>
        <v>6</v>
      </c>
      <c r="M57" s="19">
        <v>40</v>
      </c>
      <c r="N57" s="19">
        <f t="shared" si="2"/>
        <v>16</v>
      </c>
      <c r="O57" s="19">
        <v>30</v>
      </c>
      <c r="P57" s="19">
        <f t="shared" si="3"/>
        <v>18</v>
      </c>
      <c r="Q57" s="19">
        <v>40</v>
      </c>
      <c r="R57" s="19">
        <f t="shared" si="4"/>
        <v>24</v>
      </c>
      <c r="S57" s="19">
        <v>20</v>
      </c>
      <c r="T57" s="19">
        <f t="shared" si="13"/>
        <v>12</v>
      </c>
      <c r="U57" s="19">
        <f t="shared" si="6"/>
        <v>84.8</v>
      </c>
      <c r="V57" s="19"/>
      <c r="W57" s="19"/>
      <c r="X57" s="19">
        <f t="shared" si="15"/>
        <v>0</v>
      </c>
      <c r="Y57" s="19">
        <v>0</v>
      </c>
      <c r="Z57" s="62">
        <f t="shared" si="7"/>
        <v>84.8</v>
      </c>
      <c r="AA57" s="21">
        <f>130712.98</f>
        <v>130712.98</v>
      </c>
      <c r="AB57" s="21">
        <f>130712.98-1622.95-1576</f>
        <v>127514.03</v>
      </c>
      <c r="AC57" s="21">
        <f>AB57/2</f>
        <v>63757.014999999999</v>
      </c>
      <c r="AD57" s="75">
        <f t="shared" si="8"/>
        <v>31878.51</v>
      </c>
      <c r="AE57" s="75">
        <f t="shared" si="9"/>
        <v>22314.959999999999</v>
      </c>
      <c r="AF57" s="75">
        <f t="shared" si="10"/>
        <v>9563.5450000000019</v>
      </c>
      <c r="AG57" s="91">
        <f>AC57</f>
        <v>63757.014999999999</v>
      </c>
      <c r="AH57" s="13"/>
      <c r="AI57" s="88"/>
      <c r="AJ57" s="89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</row>
    <row r="58" spans="1:100" ht="38.4" customHeight="1" x14ac:dyDescent="0.3">
      <c r="A58" s="19">
        <v>55</v>
      </c>
      <c r="B58" s="20">
        <v>63394</v>
      </c>
      <c r="C58" s="36" t="s">
        <v>458</v>
      </c>
      <c r="D58" s="50" t="s">
        <v>836</v>
      </c>
      <c r="E58" s="36" t="s">
        <v>737</v>
      </c>
      <c r="F58" s="36" t="s">
        <v>737</v>
      </c>
      <c r="G58" s="20" t="s">
        <v>918</v>
      </c>
      <c r="H58" s="20">
        <v>22799043</v>
      </c>
      <c r="I58" s="19">
        <v>22</v>
      </c>
      <c r="J58" s="19">
        <f t="shared" si="0"/>
        <v>8.8000000000000007</v>
      </c>
      <c r="K58" s="19">
        <v>30</v>
      </c>
      <c r="L58" s="19">
        <f t="shared" si="1"/>
        <v>12</v>
      </c>
      <c r="M58" s="19">
        <v>40</v>
      </c>
      <c r="N58" s="19">
        <f t="shared" si="2"/>
        <v>16</v>
      </c>
      <c r="O58" s="19">
        <v>30</v>
      </c>
      <c r="P58" s="19">
        <f t="shared" si="3"/>
        <v>18</v>
      </c>
      <c r="Q58" s="19">
        <v>30</v>
      </c>
      <c r="R58" s="19">
        <f t="shared" si="4"/>
        <v>18</v>
      </c>
      <c r="S58" s="19">
        <v>20</v>
      </c>
      <c r="T58" s="19">
        <f t="shared" si="13"/>
        <v>12</v>
      </c>
      <c r="U58" s="19">
        <f t="shared" si="6"/>
        <v>84.8</v>
      </c>
      <c r="V58" s="19"/>
      <c r="W58" s="19"/>
      <c r="X58" s="19">
        <f t="shared" si="15"/>
        <v>0</v>
      </c>
      <c r="Y58" s="19">
        <v>0</v>
      </c>
      <c r="Z58" s="62">
        <f t="shared" si="7"/>
        <v>84.8</v>
      </c>
      <c r="AA58" s="21">
        <v>410500</v>
      </c>
      <c r="AB58" s="21">
        <v>410500</v>
      </c>
      <c r="AC58" s="21">
        <v>200000</v>
      </c>
      <c r="AD58" s="75">
        <f t="shared" si="8"/>
        <v>100000</v>
      </c>
      <c r="AE58" s="75">
        <f t="shared" si="9"/>
        <v>70000</v>
      </c>
      <c r="AF58" s="75">
        <f t="shared" si="10"/>
        <v>30000</v>
      </c>
      <c r="AG58" s="91">
        <v>200000</v>
      </c>
      <c r="AH58" s="90" t="s">
        <v>673</v>
      </c>
      <c r="AI58" s="88"/>
      <c r="AJ58" s="89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</row>
    <row r="59" spans="1:100" ht="38.4" customHeight="1" x14ac:dyDescent="0.3">
      <c r="A59" s="19">
        <v>56</v>
      </c>
      <c r="B59" s="20">
        <v>63522</v>
      </c>
      <c r="C59" s="36" t="s">
        <v>506</v>
      </c>
      <c r="D59" s="50" t="s">
        <v>837</v>
      </c>
      <c r="E59" s="36" t="s">
        <v>738</v>
      </c>
      <c r="F59" s="36" t="s">
        <v>738</v>
      </c>
      <c r="G59" s="20" t="s">
        <v>919</v>
      </c>
      <c r="H59" s="20">
        <v>22800970</v>
      </c>
      <c r="I59" s="19">
        <v>30</v>
      </c>
      <c r="J59" s="19">
        <f t="shared" si="0"/>
        <v>12</v>
      </c>
      <c r="K59" s="19">
        <v>22</v>
      </c>
      <c r="L59" s="19">
        <f t="shared" si="1"/>
        <v>8.8000000000000007</v>
      </c>
      <c r="M59" s="19">
        <v>40</v>
      </c>
      <c r="N59" s="19">
        <f t="shared" si="2"/>
        <v>16</v>
      </c>
      <c r="O59" s="19">
        <v>30</v>
      </c>
      <c r="P59" s="19">
        <f t="shared" si="3"/>
        <v>18</v>
      </c>
      <c r="Q59" s="19">
        <v>30</v>
      </c>
      <c r="R59" s="19">
        <f t="shared" si="4"/>
        <v>18</v>
      </c>
      <c r="S59" s="19">
        <v>20</v>
      </c>
      <c r="T59" s="19">
        <f t="shared" si="13"/>
        <v>12</v>
      </c>
      <c r="U59" s="19">
        <f t="shared" si="6"/>
        <v>84.8</v>
      </c>
      <c r="V59" s="19"/>
      <c r="W59" s="19"/>
      <c r="X59" s="19">
        <f t="shared" si="15"/>
        <v>0</v>
      </c>
      <c r="Y59" s="19">
        <v>0</v>
      </c>
      <c r="Z59" s="62">
        <f t="shared" si="7"/>
        <v>84.8</v>
      </c>
      <c r="AA59" s="21">
        <v>90077.79</v>
      </c>
      <c r="AB59" s="21">
        <v>90077.79</v>
      </c>
      <c r="AC59" s="21">
        <f t="shared" ref="AC59:AC64" si="16">AA59/2</f>
        <v>45038.894999999997</v>
      </c>
      <c r="AD59" s="75">
        <f t="shared" si="8"/>
        <v>22519.45</v>
      </c>
      <c r="AE59" s="75">
        <f t="shared" si="9"/>
        <v>15763.62</v>
      </c>
      <c r="AF59" s="75">
        <f t="shared" si="10"/>
        <v>6755.83</v>
      </c>
      <c r="AG59" s="91">
        <v>45038.9</v>
      </c>
      <c r="AH59" s="13"/>
      <c r="AI59" s="88"/>
      <c r="AJ59" s="89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</row>
    <row r="60" spans="1:100" ht="38.4" customHeight="1" x14ac:dyDescent="0.3">
      <c r="A60" s="19">
        <v>57</v>
      </c>
      <c r="B60" s="20">
        <v>63591</v>
      </c>
      <c r="C60" s="36" t="s">
        <v>542</v>
      </c>
      <c r="D60" s="50" t="s">
        <v>839</v>
      </c>
      <c r="E60" s="36" t="s">
        <v>739</v>
      </c>
      <c r="F60" s="36" t="s">
        <v>739</v>
      </c>
      <c r="G60" s="20" t="s">
        <v>920</v>
      </c>
      <c r="H60" s="20">
        <v>22800883</v>
      </c>
      <c r="I60" s="19">
        <v>22</v>
      </c>
      <c r="J60" s="19">
        <f t="shared" si="0"/>
        <v>8.8000000000000007</v>
      </c>
      <c r="K60" s="19">
        <v>30</v>
      </c>
      <c r="L60" s="19">
        <f t="shared" si="1"/>
        <v>12</v>
      </c>
      <c r="M60" s="19">
        <v>40</v>
      </c>
      <c r="N60" s="19">
        <f t="shared" si="2"/>
        <v>16</v>
      </c>
      <c r="O60" s="19">
        <v>30</v>
      </c>
      <c r="P60" s="19">
        <f t="shared" si="3"/>
        <v>18</v>
      </c>
      <c r="Q60" s="19">
        <v>30</v>
      </c>
      <c r="R60" s="19">
        <f t="shared" si="4"/>
        <v>18</v>
      </c>
      <c r="S60" s="19">
        <v>20</v>
      </c>
      <c r="T60" s="19">
        <f t="shared" si="13"/>
        <v>12</v>
      </c>
      <c r="U60" s="19">
        <f t="shared" si="6"/>
        <v>84.8</v>
      </c>
      <c r="V60" s="19"/>
      <c r="W60" s="19"/>
      <c r="X60" s="19">
        <f t="shared" si="15"/>
        <v>0</v>
      </c>
      <c r="Y60" s="19">
        <v>0</v>
      </c>
      <c r="Z60" s="62">
        <f t="shared" si="7"/>
        <v>84.8</v>
      </c>
      <c r="AA60" s="21">
        <v>247271</v>
      </c>
      <c r="AB60" s="21">
        <v>247271</v>
      </c>
      <c r="AC60" s="21">
        <f t="shared" si="16"/>
        <v>123635.5</v>
      </c>
      <c r="AD60" s="75">
        <f t="shared" si="8"/>
        <v>61817.75</v>
      </c>
      <c r="AE60" s="75">
        <f t="shared" si="9"/>
        <v>43272.43</v>
      </c>
      <c r="AF60" s="75">
        <f t="shared" si="10"/>
        <v>18545.32</v>
      </c>
      <c r="AG60" s="91">
        <v>123635.5</v>
      </c>
      <c r="AH60" s="13"/>
      <c r="AI60" s="88"/>
      <c r="AJ60" s="89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</row>
    <row r="61" spans="1:100" ht="38.4" customHeight="1" x14ac:dyDescent="0.3">
      <c r="A61" s="19">
        <v>58</v>
      </c>
      <c r="B61" s="20">
        <v>63601</v>
      </c>
      <c r="C61" s="36" t="s">
        <v>546</v>
      </c>
      <c r="D61" s="50" t="s">
        <v>838</v>
      </c>
      <c r="E61" s="36" t="s">
        <v>740</v>
      </c>
      <c r="F61" s="36" t="s">
        <v>740</v>
      </c>
      <c r="G61" s="20" t="s">
        <v>921</v>
      </c>
      <c r="H61" s="20">
        <v>22800858</v>
      </c>
      <c r="I61" s="19">
        <v>22</v>
      </c>
      <c r="J61" s="19">
        <f t="shared" si="0"/>
        <v>8.8000000000000007</v>
      </c>
      <c r="K61" s="19">
        <v>30</v>
      </c>
      <c r="L61" s="19">
        <f t="shared" si="1"/>
        <v>12</v>
      </c>
      <c r="M61" s="19">
        <v>40</v>
      </c>
      <c r="N61" s="19">
        <f t="shared" si="2"/>
        <v>16</v>
      </c>
      <c r="O61" s="19">
        <v>30</v>
      </c>
      <c r="P61" s="19">
        <f t="shared" si="3"/>
        <v>18</v>
      </c>
      <c r="Q61" s="19">
        <v>30</v>
      </c>
      <c r="R61" s="19">
        <f t="shared" si="4"/>
        <v>18</v>
      </c>
      <c r="S61" s="19">
        <v>20</v>
      </c>
      <c r="T61" s="19">
        <f t="shared" si="13"/>
        <v>12</v>
      </c>
      <c r="U61" s="19">
        <f t="shared" si="6"/>
        <v>84.8</v>
      </c>
      <c r="V61" s="19"/>
      <c r="W61" s="19"/>
      <c r="X61" s="19">
        <f t="shared" si="15"/>
        <v>0</v>
      </c>
      <c r="Y61" s="19">
        <v>0</v>
      </c>
      <c r="Z61" s="62">
        <f t="shared" si="7"/>
        <v>84.8</v>
      </c>
      <c r="AA61" s="21">
        <v>143095.5</v>
      </c>
      <c r="AB61" s="21">
        <v>143095.5</v>
      </c>
      <c r="AC61" s="21">
        <f t="shared" si="16"/>
        <v>71547.75</v>
      </c>
      <c r="AD61" s="75">
        <f t="shared" si="8"/>
        <v>35773.879999999997</v>
      </c>
      <c r="AE61" s="75">
        <f t="shared" si="9"/>
        <v>25041.71</v>
      </c>
      <c r="AF61" s="75">
        <f t="shared" si="10"/>
        <v>10732.160000000003</v>
      </c>
      <c r="AG61" s="91">
        <v>71547.75</v>
      </c>
      <c r="AH61" s="13"/>
      <c r="AI61" s="88"/>
      <c r="AJ61" s="89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</row>
    <row r="62" spans="1:100" ht="38.4" customHeight="1" x14ac:dyDescent="0.3">
      <c r="A62" s="19">
        <v>59</v>
      </c>
      <c r="B62" s="20">
        <v>63614</v>
      </c>
      <c r="C62" s="36" t="s">
        <v>551</v>
      </c>
      <c r="D62" s="50" t="s">
        <v>833</v>
      </c>
      <c r="E62" s="36" t="s">
        <v>741</v>
      </c>
      <c r="F62" s="36" t="s">
        <v>741</v>
      </c>
      <c r="G62" s="20" t="s">
        <v>922</v>
      </c>
      <c r="H62" s="20">
        <v>22800842</v>
      </c>
      <c r="I62" s="19">
        <v>22</v>
      </c>
      <c r="J62" s="19">
        <f t="shared" si="0"/>
        <v>8.8000000000000007</v>
      </c>
      <c r="K62" s="19">
        <v>30</v>
      </c>
      <c r="L62" s="19">
        <f t="shared" si="1"/>
        <v>12</v>
      </c>
      <c r="M62" s="19">
        <v>40</v>
      </c>
      <c r="N62" s="19">
        <f t="shared" si="2"/>
        <v>16</v>
      </c>
      <c r="O62" s="19">
        <v>30</v>
      </c>
      <c r="P62" s="19">
        <f t="shared" si="3"/>
        <v>18</v>
      </c>
      <c r="Q62" s="19">
        <v>30</v>
      </c>
      <c r="R62" s="19">
        <f t="shared" si="4"/>
        <v>18</v>
      </c>
      <c r="S62" s="19">
        <v>20</v>
      </c>
      <c r="T62" s="19">
        <f t="shared" si="13"/>
        <v>12</v>
      </c>
      <c r="U62" s="19">
        <f t="shared" si="6"/>
        <v>84.8</v>
      </c>
      <c r="V62" s="19"/>
      <c r="W62" s="19"/>
      <c r="X62" s="19">
        <f t="shared" si="15"/>
        <v>0</v>
      </c>
      <c r="Y62" s="19">
        <v>0</v>
      </c>
      <c r="Z62" s="62">
        <f t="shared" si="7"/>
        <v>84.8</v>
      </c>
      <c r="AA62" s="21">
        <v>226298.5</v>
      </c>
      <c r="AB62" s="21">
        <v>226298.5</v>
      </c>
      <c r="AC62" s="21">
        <f t="shared" si="16"/>
        <v>113149.25</v>
      </c>
      <c r="AD62" s="75">
        <f t="shared" si="8"/>
        <v>56574.63</v>
      </c>
      <c r="AE62" s="75">
        <f t="shared" si="9"/>
        <v>39602.239999999998</v>
      </c>
      <c r="AF62" s="75">
        <f t="shared" si="10"/>
        <v>16972.380000000005</v>
      </c>
      <c r="AG62" s="91">
        <v>113149.25</v>
      </c>
      <c r="AH62" s="13"/>
      <c r="AI62" s="88"/>
      <c r="AJ62" s="89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</row>
    <row r="63" spans="1:100" ht="38.4" customHeight="1" x14ac:dyDescent="0.3">
      <c r="A63" s="19">
        <v>60</v>
      </c>
      <c r="B63" s="20">
        <v>63674</v>
      </c>
      <c r="C63" s="36" t="s">
        <v>580</v>
      </c>
      <c r="D63" s="50" t="s">
        <v>834</v>
      </c>
      <c r="E63" s="36" t="s">
        <v>742</v>
      </c>
      <c r="F63" s="36" t="s">
        <v>742</v>
      </c>
      <c r="G63" s="20" t="s">
        <v>923</v>
      </c>
      <c r="H63" s="20">
        <v>22800826</v>
      </c>
      <c r="I63" s="19">
        <v>30</v>
      </c>
      <c r="J63" s="19">
        <f t="shared" si="0"/>
        <v>12</v>
      </c>
      <c r="K63" s="19">
        <v>22</v>
      </c>
      <c r="L63" s="19">
        <f t="shared" si="1"/>
        <v>8.8000000000000007</v>
      </c>
      <c r="M63" s="19">
        <v>40</v>
      </c>
      <c r="N63" s="19">
        <f t="shared" si="2"/>
        <v>16</v>
      </c>
      <c r="O63" s="19">
        <v>30</v>
      </c>
      <c r="P63" s="19">
        <f t="shared" si="3"/>
        <v>18</v>
      </c>
      <c r="Q63" s="19">
        <v>30</v>
      </c>
      <c r="R63" s="19">
        <f t="shared" si="4"/>
        <v>18</v>
      </c>
      <c r="S63" s="19">
        <v>20</v>
      </c>
      <c r="T63" s="19">
        <f t="shared" si="13"/>
        <v>12</v>
      </c>
      <c r="U63" s="19">
        <f t="shared" si="6"/>
        <v>84.8</v>
      </c>
      <c r="V63" s="19"/>
      <c r="W63" s="19"/>
      <c r="X63" s="19">
        <f t="shared" si="15"/>
        <v>0</v>
      </c>
      <c r="Y63" s="19">
        <v>0</v>
      </c>
      <c r="Z63" s="62">
        <f t="shared" si="7"/>
        <v>84.8</v>
      </c>
      <c r="AA63" s="21">
        <v>211175.07</v>
      </c>
      <c r="AB63" s="21">
        <v>211175.07</v>
      </c>
      <c r="AC63" s="21">
        <f t="shared" si="16"/>
        <v>105587.535</v>
      </c>
      <c r="AD63" s="75">
        <f t="shared" si="8"/>
        <v>52793.77</v>
      </c>
      <c r="AE63" s="75">
        <f t="shared" si="9"/>
        <v>36955.64</v>
      </c>
      <c r="AF63" s="75">
        <f t="shared" si="10"/>
        <v>15838.129999999997</v>
      </c>
      <c r="AG63" s="91">
        <v>105587.54</v>
      </c>
      <c r="AH63" s="13"/>
      <c r="AI63" s="88"/>
      <c r="AJ63" s="89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</row>
    <row r="64" spans="1:100" ht="38.4" customHeight="1" x14ac:dyDescent="0.3">
      <c r="A64" s="19">
        <v>61</v>
      </c>
      <c r="B64" s="20">
        <v>63729</v>
      </c>
      <c r="C64" s="36" t="s">
        <v>624</v>
      </c>
      <c r="D64" s="50" t="s">
        <v>840</v>
      </c>
      <c r="E64" s="36" t="s">
        <v>743</v>
      </c>
      <c r="F64" s="36" t="s">
        <v>743</v>
      </c>
      <c r="G64" s="20" t="s">
        <v>924</v>
      </c>
      <c r="H64" s="20">
        <v>22801015</v>
      </c>
      <c r="I64" s="19">
        <v>30</v>
      </c>
      <c r="J64" s="19">
        <f t="shared" si="0"/>
        <v>12</v>
      </c>
      <c r="K64" s="19">
        <v>22</v>
      </c>
      <c r="L64" s="19">
        <f t="shared" si="1"/>
        <v>8.8000000000000007</v>
      </c>
      <c r="M64" s="19">
        <v>40</v>
      </c>
      <c r="N64" s="19">
        <f t="shared" si="2"/>
        <v>16</v>
      </c>
      <c r="O64" s="19">
        <v>30</v>
      </c>
      <c r="P64" s="19">
        <f t="shared" si="3"/>
        <v>18</v>
      </c>
      <c r="Q64" s="19">
        <v>30</v>
      </c>
      <c r="R64" s="19">
        <f t="shared" si="4"/>
        <v>18</v>
      </c>
      <c r="S64" s="19">
        <v>20</v>
      </c>
      <c r="T64" s="19">
        <f t="shared" si="13"/>
        <v>12</v>
      </c>
      <c r="U64" s="19">
        <f t="shared" si="6"/>
        <v>84.8</v>
      </c>
      <c r="V64" s="19"/>
      <c r="W64" s="19"/>
      <c r="X64" s="19">
        <f t="shared" si="15"/>
        <v>0</v>
      </c>
      <c r="Y64" s="19">
        <v>0</v>
      </c>
      <c r="Z64" s="62">
        <f t="shared" si="7"/>
        <v>84.8</v>
      </c>
      <c r="AA64" s="21">
        <v>209014.5</v>
      </c>
      <c r="AB64" s="21">
        <v>209014.5</v>
      </c>
      <c r="AC64" s="21">
        <f t="shared" si="16"/>
        <v>104507.25</v>
      </c>
      <c r="AD64" s="75">
        <f t="shared" si="8"/>
        <v>52253.63</v>
      </c>
      <c r="AE64" s="75">
        <f t="shared" si="9"/>
        <v>36577.54</v>
      </c>
      <c r="AF64" s="75">
        <f t="shared" si="10"/>
        <v>15676.080000000002</v>
      </c>
      <c r="AG64" s="91">
        <v>104507.25</v>
      </c>
      <c r="AH64" s="13"/>
      <c r="AI64" s="88"/>
      <c r="AJ64" s="89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</row>
    <row r="65" spans="1:100" ht="38.4" customHeight="1" x14ac:dyDescent="0.3">
      <c r="A65" s="19">
        <v>62</v>
      </c>
      <c r="B65" s="20">
        <v>63847</v>
      </c>
      <c r="C65" s="36" t="s">
        <v>643</v>
      </c>
      <c r="D65" s="50" t="s">
        <v>841</v>
      </c>
      <c r="E65" s="36" t="s">
        <v>744</v>
      </c>
      <c r="F65" s="36" t="s">
        <v>745</v>
      </c>
      <c r="G65" s="20" t="s">
        <v>925</v>
      </c>
      <c r="H65" s="20">
        <v>22800763</v>
      </c>
      <c r="I65" s="19">
        <v>22</v>
      </c>
      <c r="J65" s="19">
        <f t="shared" si="0"/>
        <v>8.8000000000000007</v>
      </c>
      <c r="K65" s="19">
        <v>30</v>
      </c>
      <c r="L65" s="19">
        <f t="shared" si="1"/>
        <v>12</v>
      </c>
      <c r="M65" s="19">
        <v>40</v>
      </c>
      <c r="N65" s="19">
        <f t="shared" si="2"/>
        <v>16</v>
      </c>
      <c r="O65" s="19">
        <v>30</v>
      </c>
      <c r="P65" s="19">
        <f t="shared" si="3"/>
        <v>18</v>
      </c>
      <c r="Q65" s="19">
        <v>30</v>
      </c>
      <c r="R65" s="19">
        <f t="shared" si="4"/>
        <v>18</v>
      </c>
      <c r="S65" s="19">
        <v>20</v>
      </c>
      <c r="T65" s="19">
        <f t="shared" si="13"/>
        <v>12</v>
      </c>
      <c r="U65" s="19">
        <f t="shared" si="6"/>
        <v>84.8</v>
      </c>
      <c r="V65" s="19"/>
      <c r="W65" s="19"/>
      <c r="X65" s="19">
        <f t="shared" si="15"/>
        <v>0</v>
      </c>
      <c r="Y65" s="19">
        <v>0</v>
      </c>
      <c r="Z65" s="62">
        <f t="shared" si="7"/>
        <v>84.8</v>
      </c>
      <c r="AA65" s="21">
        <v>205651.38</v>
      </c>
      <c r="AB65" s="21">
        <v>205651.38</v>
      </c>
      <c r="AC65" s="21">
        <v>102825.71</v>
      </c>
      <c r="AD65" s="75">
        <f t="shared" si="8"/>
        <v>51412.86</v>
      </c>
      <c r="AE65" s="75">
        <f t="shared" si="9"/>
        <v>35989</v>
      </c>
      <c r="AF65" s="75">
        <f t="shared" si="10"/>
        <v>15423.850000000006</v>
      </c>
      <c r="AG65" s="91">
        <v>102825.71</v>
      </c>
      <c r="AH65" s="13"/>
      <c r="AI65" s="88"/>
      <c r="AJ65" s="89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</row>
    <row r="66" spans="1:100" ht="38.4" customHeight="1" x14ac:dyDescent="0.3">
      <c r="A66" s="19">
        <v>63</v>
      </c>
      <c r="B66" s="20">
        <v>63013</v>
      </c>
      <c r="C66" s="36" t="s">
        <v>341</v>
      </c>
      <c r="D66" s="50" t="s">
        <v>835</v>
      </c>
      <c r="E66" s="36" t="s">
        <v>746</v>
      </c>
      <c r="F66" s="36" t="s">
        <v>746</v>
      </c>
      <c r="G66" s="20" t="s">
        <v>926</v>
      </c>
      <c r="H66" s="20">
        <v>22800742</v>
      </c>
      <c r="I66" s="19">
        <v>30</v>
      </c>
      <c r="J66" s="19">
        <f t="shared" si="0"/>
        <v>12</v>
      </c>
      <c r="K66" s="19">
        <v>22</v>
      </c>
      <c r="L66" s="19">
        <f t="shared" si="1"/>
        <v>8.8000000000000007</v>
      </c>
      <c r="M66" s="19">
        <v>40</v>
      </c>
      <c r="N66" s="19">
        <f t="shared" si="2"/>
        <v>16</v>
      </c>
      <c r="O66" s="19">
        <v>30</v>
      </c>
      <c r="P66" s="19">
        <f t="shared" si="3"/>
        <v>18</v>
      </c>
      <c r="Q66" s="19">
        <v>30</v>
      </c>
      <c r="R66" s="19">
        <f t="shared" si="4"/>
        <v>18</v>
      </c>
      <c r="S66" s="19">
        <v>20</v>
      </c>
      <c r="T66" s="19">
        <f t="shared" si="13"/>
        <v>12</v>
      </c>
      <c r="U66" s="19">
        <f t="shared" si="6"/>
        <v>84.8</v>
      </c>
      <c r="V66" s="19"/>
      <c r="W66" s="19"/>
      <c r="X66" s="19">
        <f t="shared" si="15"/>
        <v>0</v>
      </c>
      <c r="Y66" s="19">
        <v>0</v>
      </c>
      <c r="Z66" s="62">
        <f t="shared" si="7"/>
        <v>84.8</v>
      </c>
      <c r="AA66" s="21">
        <v>173165.67</v>
      </c>
      <c r="AB66" s="21">
        <v>173165.67</v>
      </c>
      <c r="AC66" s="21">
        <f>AA66/2</f>
        <v>86582.835000000006</v>
      </c>
      <c r="AD66" s="75">
        <f t="shared" si="8"/>
        <v>43291.42</v>
      </c>
      <c r="AE66" s="75">
        <f t="shared" si="9"/>
        <v>30303.99</v>
      </c>
      <c r="AF66" s="75">
        <f t="shared" si="10"/>
        <v>12987.429999999997</v>
      </c>
      <c r="AG66" s="91">
        <v>86582.84</v>
      </c>
      <c r="AH66" s="13"/>
      <c r="AI66" s="88"/>
      <c r="AJ66" s="89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</row>
    <row r="67" spans="1:100" ht="38.4" customHeight="1" x14ac:dyDescent="0.3">
      <c r="A67" s="19">
        <v>64</v>
      </c>
      <c r="B67" s="20">
        <v>63741</v>
      </c>
      <c r="C67" s="36" t="s">
        <v>106</v>
      </c>
      <c r="D67" s="50" t="s">
        <v>849</v>
      </c>
      <c r="E67" s="36" t="s">
        <v>747</v>
      </c>
      <c r="F67" s="36" t="s">
        <v>747</v>
      </c>
      <c r="G67" s="20" t="s">
        <v>927</v>
      </c>
      <c r="H67" s="20">
        <v>22800731</v>
      </c>
      <c r="I67" s="19">
        <v>30</v>
      </c>
      <c r="J67" s="19">
        <f t="shared" si="0"/>
        <v>12</v>
      </c>
      <c r="K67" s="19">
        <v>15</v>
      </c>
      <c r="L67" s="19">
        <f t="shared" si="1"/>
        <v>6</v>
      </c>
      <c r="M67" s="19">
        <v>40</v>
      </c>
      <c r="N67" s="19">
        <f t="shared" si="2"/>
        <v>16</v>
      </c>
      <c r="O67" s="19">
        <v>30</v>
      </c>
      <c r="P67" s="19">
        <f t="shared" si="3"/>
        <v>18</v>
      </c>
      <c r="Q67" s="19">
        <v>30</v>
      </c>
      <c r="R67" s="19">
        <f t="shared" si="4"/>
        <v>18</v>
      </c>
      <c r="S67" s="19">
        <v>20</v>
      </c>
      <c r="T67" s="19">
        <f t="shared" si="13"/>
        <v>12</v>
      </c>
      <c r="U67" s="19">
        <f t="shared" si="6"/>
        <v>82</v>
      </c>
      <c r="V67" s="19"/>
      <c r="W67" s="19"/>
      <c r="X67" s="19">
        <v>0</v>
      </c>
      <c r="Y67" s="19">
        <v>2.5</v>
      </c>
      <c r="Z67" s="62">
        <f t="shared" si="7"/>
        <v>84.5</v>
      </c>
      <c r="AA67" s="21">
        <v>166166.21</v>
      </c>
      <c r="AB67" s="21">
        <v>166166.21</v>
      </c>
      <c r="AC67" s="21">
        <f>AA67/2</f>
        <v>83083.104999999996</v>
      </c>
      <c r="AD67" s="75">
        <f t="shared" si="8"/>
        <v>41541.56</v>
      </c>
      <c r="AE67" s="75">
        <f t="shared" si="9"/>
        <v>29079.09</v>
      </c>
      <c r="AF67" s="75">
        <f t="shared" si="10"/>
        <v>12462.460000000003</v>
      </c>
      <c r="AG67" s="91">
        <v>83083.11</v>
      </c>
      <c r="AH67" s="13"/>
      <c r="AI67" s="88"/>
      <c r="AJ67" s="89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</row>
    <row r="68" spans="1:100" s="86" customFormat="1" ht="38.4" customHeight="1" x14ac:dyDescent="0.3">
      <c r="A68" s="19">
        <v>65</v>
      </c>
      <c r="B68" s="20">
        <v>62530</v>
      </c>
      <c r="C68" s="36" t="s">
        <v>201</v>
      </c>
      <c r="D68" s="50" t="s">
        <v>842</v>
      </c>
      <c r="E68" s="36" t="s">
        <v>748</v>
      </c>
      <c r="F68" s="36" t="s">
        <v>748</v>
      </c>
      <c r="G68" s="20" t="s">
        <v>928</v>
      </c>
      <c r="H68" s="20">
        <v>22806568</v>
      </c>
      <c r="I68" s="19">
        <v>15</v>
      </c>
      <c r="J68" s="19">
        <f t="shared" ref="J68:J135" si="17">I68/100*40</f>
        <v>6</v>
      </c>
      <c r="K68" s="19">
        <v>30</v>
      </c>
      <c r="L68" s="19">
        <f t="shared" ref="L68:L135" si="18">K68/100*40</f>
        <v>12</v>
      </c>
      <c r="M68" s="19">
        <v>40</v>
      </c>
      <c r="N68" s="19">
        <f t="shared" ref="N68:N135" si="19">M68/100*40</f>
        <v>16</v>
      </c>
      <c r="O68" s="19">
        <v>30</v>
      </c>
      <c r="P68" s="19">
        <f t="shared" ref="P68:P135" si="20">O68/100*60</f>
        <v>18</v>
      </c>
      <c r="Q68" s="19">
        <v>30</v>
      </c>
      <c r="R68" s="19">
        <f t="shared" ref="R68:R135" si="21">Q68/100*60</f>
        <v>18</v>
      </c>
      <c r="S68" s="19">
        <v>20</v>
      </c>
      <c r="T68" s="19">
        <f t="shared" si="13"/>
        <v>12</v>
      </c>
      <c r="U68" s="19">
        <f t="shared" ref="U68:U135" si="22">J68+L68+N68+P68+R68+T68</f>
        <v>82</v>
      </c>
      <c r="V68" s="19"/>
      <c r="W68" s="19"/>
      <c r="X68" s="19">
        <f>+V68+W68</f>
        <v>0</v>
      </c>
      <c r="Y68" s="19">
        <v>2.5</v>
      </c>
      <c r="Z68" s="62">
        <f t="shared" ref="Z68:Z97" si="23">U68+X68+Y68</f>
        <v>84.5</v>
      </c>
      <c r="AA68" s="21">
        <f>136770.17</f>
        <v>136770.17000000001</v>
      </c>
      <c r="AB68" s="21">
        <f>136770.17-3800</f>
        <v>132970.17000000001</v>
      </c>
      <c r="AC68" s="21">
        <f>AB68/2</f>
        <v>66485.085000000006</v>
      </c>
      <c r="AD68" s="75">
        <f t="shared" si="8"/>
        <v>33242.54</v>
      </c>
      <c r="AE68" s="75">
        <f t="shared" si="9"/>
        <v>23269.78</v>
      </c>
      <c r="AF68" s="75">
        <f t="shared" si="10"/>
        <v>9972.7650000000067</v>
      </c>
      <c r="AG68" s="91">
        <f>AC68</f>
        <v>66485.085000000006</v>
      </c>
      <c r="AH68" s="13"/>
      <c r="AI68" s="88"/>
      <c r="AJ68" s="89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</row>
    <row r="69" spans="1:100" ht="38.4" customHeight="1" x14ac:dyDescent="0.3">
      <c r="A69" s="19">
        <v>66</v>
      </c>
      <c r="B69" s="20">
        <v>62948</v>
      </c>
      <c r="C69" s="36" t="s">
        <v>41</v>
      </c>
      <c r="D69" s="50" t="s">
        <v>843</v>
      </c>
      <c r="E69" s="36" t="s">
        <v>749</v>
      </c>
      <c r="F69" s="36" t="s">
        <v>749</v>
      </c>
      <c r="G69" s="20" t="s">
        <v>929</v>
      </c>
      <c r="H69" s="20">
        <v>22800696</v>
      </c>
      <c r="I69" s="19">
        <v>22</v>
      </c>
      <c r="J69" s="19">
        <f t="shared" si="17"/>
        <v>8.8000000000000007</v>
      </c>
      <c r="K69" s="19">
        <v>22</v>
      </c>
      <c r="L69" s="19">
        <f t="shared" si="18"/>
        <v>8.8000000000000007</v>
      </c>
      <c r="M69" s="19">
        <v>40</v>
      </c>
      <c r="N69" s="19">
        <f t="shared" si="19"/>
        <v>16</v>
      </c>
      <c r="O69" s="19">
        <v>30</v>
      </c>
      <c r="P69" s="19">
        <f t="shared" si="20"/>
        <v>18</v>
      </c>
      <c r="Q69" s="19">
        <v>30</v>
      </c>
      <c r="R69" s="19">
        <f t="shared" si="21"/>
        <v>18</v>
      </c>
      <c r="S69" s="19">
        <v>20</v>
      </c>
      <c r="T69" s="19">
        <f t="shared" si="13"/>
        <v>12</v>
      </c>
      <c r="U69" s="19">
        <f t="shared" si="22"/>
        <v>81.599999999999994</v>
      </c>
      <c r="V69" s="19"/>
      <c r="W69" s="19"/>
      <c r="X69" s="19">
        <v>0</v>
      </c>
      <c r="Y69" s="19">
        <v>2.5</v>
      </c>
      <c r="Z69" s="62">
        <f t="shared" si="23"/>
        <v>84.1</v>
      </c>
      <c r="AA69" s="21">
        <v>300424</v>
      </c>
      <c r="AB69" s="21">
        <v>300424</v>
      </c>
      <c r="AC69" s="21">
        <v>105148.4</v>
      </c>
      <c r="AD69" s="75">
        <f t="shared" si="8"/>
        <v>52574.2</v>
      </c>
      <c r="AE69" s="75">
        <f t="shared" si="9"/>
        <v>36801.94</v>
      </c>
      <c r="AF69" s="75">
        <f t="shared" si="10"/>
        <v>15772.259999999995</v>
      </c>
      <c r="AG69" s="91">
        <v>105148.4</v>
      </c>
      <c r="AH69" s="13"/>
      <c r="AI69" s="88"/>
      <c r="AJ69" s="89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</row>
    <row r="70" spans="1:100" ht="38.4" customHeight="1" x14ac:dyDescent="0.3">
      <c r="A70" s="19">
        <v>67</v>
      </c>
      <c r="B70" s="20">
        <v>63465</v>
      </c>
      <c r="C70" s="36" t="s">
        <v>97</v>
      </c>
      <c r="D70" s="50" t="s">
        <v>850</v>
      </c>
      <c r="E70" s="36" t="s">
        <v>750</v>
      </c>
      <c r="F70" s="36" t="s">
        <v>750</v>
      </c>
      <c r="G70" s="20" t="s">
        <v>930</v>
      </c>
      <c r="H70" s="20">
        <v>22800685</v>
      </c>
      <c r="I70" s="19">
        <v>22</v>
      </c>
      <c r="J70" s="19">
        <f t="shared" si="17"/>
        <v>8.8000000000000007</v>
      </c>
      <c r="K70" s="19">
        <v>22</v>
      </c>
      <c r="L70" s="19">
        <f t="shared" si="18"/>
        <v>8.8000000000000007</v>
      </c>
      <c r="M70" s="19">
        <v>40</v>
      </c>
      <c r="N70" s="19">
        <f t="shared" si="19"/>
        <v>16</v>
      </c>
      <c r="O70" s="19">
        <v>30</v>
      </c>
      <c r="P70" s="19">
        <f t="shared" si="20"/>
        <v>18</v>
      </c>
      <c r="Q70" s="19">
        <v>30</v>
      </c>
      <c r="R70" s="19">
        <f t="shared" si="21"/>
        <v>18</v>
      </c>
      <c r="S70" s="19">
        <v>20</v>
      </c>
      <c r="T70" s="19">
        <f t="shared" si="13"/>
        <v>12</v>
      </c>
      <c r="U70" s="19">
        <f t="shared" si="22"/>
        <v>81.599999999999994</v>
      </c>
      <c r="V70" s="19"/>
      <c r="W70" s="19"/>
      <c r="X70" s="19">
        <v>0</v>
      </c>
      <c r="Y70" s="19">
        <v>2.5</v>
      </c>
      <c r="Z70" s="62">
        <f t="shared" si="23"/>
        <v>84.1</v>
      </c>
      <c r="AA70" s="21">
        <v>102175.25</v>
      </c>
      <c r="AB70" s="21">
        <v>102175.25</v>
      </c>
      <c r="AC70" s="21">
        <f>AA70/2</f>
        <v>51087.625</v>
      </c>
      <c r="AD70" s="75">
        <f t="shared" ref="AD70:AD90" si="24">ROUND(AG70*0.5,2)</f>
        <v>25543.82</v>
      </c>
      <c r="AE70" s="75">
        <f t="shared" ref="AE70:AE90" si="25">ROUND(AG70*0.35,2)</f>
        <v>17880.669999999998</v>
      </c>
      <c r="AF70" s="75">
        <f t="shared" ref="AF70:AF91" si="26">AG70-AD70-AE70</f>
        <v>7663.1399999999994</v>
      </c>
      <c r="AG70" s="91">
        <v>51087.63</v>
      </c>
      <c r="AH70" s="13"/>
      <c r="AI70" s="88"/>
      <c r="AJ70" s="89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</row>
    <row r="71" spans="1:100" ht="38.4" customHeight="1" x14ac:dyDescent="0.3">
      <c r="A71" s="19">
        <v>68</v>
      </c>
      <c r="B71" s="20">
        <v>62714</v>
      </c>
      <c r="C71" s="36" t="s">
        <v>260</v>
      </c>
      <c r="D71" s="50" t="s">
        <v>844</v>
      </c>
      <c r="E71" s="36" t="s">
        <v>751</v>
      </c>
      <c r="F71" s="36" t="s">
        <v>752</v>
      </c>
      <c r="G71" s="20" t="s">
        <v>931</v>
      </c>
      <c r="H71" s="20">
        <v>22800675</v>
      </c>
      <c r="I71" s="19">
        <v>22</v>
      </c>
      <c r="J71" s="19">
        <f t="shared" si="17"/>
        <v>8.8000000000000007</v>
      </c>
      <c r="K71" s="19">
        <v>22</v>
      </c>
      <c r="L71" s="19">
        <f t="shared" si="18"/>
        <v>8.8000000000000007</v>
      </c>
      <c r="M71" s="19">
        <v>40</v>
      </c>
      <c r="N71" s="19">
        <f t="shared" si="19"/>
        <v>16</v>
      </c>
      <c r="O71" s="19">
        <v>20</v>
      </c>
      <c r="P71" s="19">
        <f t="shared" si="20"/>
        <v>12</v>
      </c>
      <c r="Q71" s="19">
        <v>40</v>
      </c>
      <c r="R71" s="19">
        <f t="shared" si="21"/>
        <v>24</v>
      </c>
      <c r="S71" s="19">
        <v>20</v>
      </c>
      <c r="T71" s="19">
        <f t="shared" si="13"/>
        <v>12</v>
      </c>
      <c r="U71" s="19">
        <f t="shared" si="22"/>
        <v>81.599999999999994</v>
      </c>
      <c r="V71" s="19"/>
      <c r="W71" s="19"/>
      <c r="X71" s="19">
        <f t="shared" ref="X71:X82" si="27">+V71+W71</f>
        <v>0</v>
      </c>
      <c r="Y71" s="19">
        <v>2.5</v>
      </c>
      <c r="Z71" s="62">
        <f t="shared" si="23"/>
        <v>84.1</v>
      </c>
      <c r="AA71" s="21">
        <v>115648.8</v>
      </c>
      <c r="AB71" s="21">
        <v>115648.8</v>
      </c>
      <c r="AC71" s="21">
        <v>57824.4</v>
      </c>
      <c r="AD71" s="75">
        <f t="shared" si="24"/>
        <v>28912.2</v>
      </c>
      <c r="AE71" s="75">
        <f t="shared" si="25"/>
        <v>20238.54</v>
      </c>
      <c r="AF71" s="75">
        <f t="shared" si="26"/>
        <v>8673.66</v>
      </c>
      <c r="AG71" s="91">
        <v>57824.4</v>
      </c>
      <c r="AH71" s="13"/>
      <c r="AI71" s="88"/>
      <c r="AJ71" s="89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</row>
    <row r="72" spans="1:100" ht="38.4" customHeight="1" x14ac:dyDescent="0.3">
      <c r="A72" s="19">
        <v>69</v>
      </c>
      <c r="B72" s="20">
        <v>63473</v>
      </c>
      <c r="C72" s="36" t="s">
        <v>480</v>
      </c>
      <c r="D72" s="50" t="s">
        <v>851</v>
      </c>
      <c r="E72" s="36" t="s">
        <v>753</v>
      </c>
      <c r="F72" s="36" t="s">
        <v>753</v>
      </c>
      <c r="G72" s="20" t="s">
        <v>932</v>
      </c>
      <c r="H72" s="20">
        <v>22800664</v>
      </c>
      <c r="I72" s="19">
        <v>22</v>
      </c>
      <c r="J72" s="19">
        <f t="shared" si="17"/>
        <v>8.8000000000000007</v>
      </c>
      <c r="K72" s="19">
        <v>22</v>
      </c>
      <c r="L72" s="19">
        <f t="shared" si="18"/>
        <v>8.8000000000000007</v>
      </c>
      <c r="M72" s="19">
        <v>40</v>
      </c>
      <c r="N72" s="19">
        <f t="shared" si="19"/>
        <v>16</v>
      </c>
      <c r="O72" s="19">
        <v>30</v>
      </c>
      <c r="P72" s="19">
        <f t="shared" si="20"/>
        <v>18</v>
      </c>
      <c r="Q72" s="19">
        <v>30</v>
      </c>
      <c r="R72" s="19">
        <f t="shared" si="21"/>
        <v>18</v>
      </c>
      <c r="S72" s="19">
        <v>20</v>
      </c>
      <c r="T72" s="19">
        <f t="shared" si="13"/>
        <v>12</v>
      </c>
      <c r="U72" s="19">
        <f t="shared" si="22"/>
        <v>81.599999999999994</v>
      </c>
      <c r="V72" s="19"/>
      <c r="W72" s="19"/>
      <c r="X72" s="19">
        <f t="shared" si="27"/>
        <v>0</v>
      </c>
      <c r="Y72" s="19">
        <v>2.5</v>
      </c>
      <c r="Z72" s="62">
        <f t="shared" si="23"/>
        <v>84.1</v>
      </c>
      <c r="AA72" s="21">
        <v>364079.74</v>
      </c>
      <c r="AB72" s="21">
        <v>364079.74</v>
      </c>
      <c r="AC72" s="21">
        <f>AA72/2</f>
        <v>182039.87</v>
      </c>
      <c r="AD72" s="75">
        <f t="shared" si="24"/>
        <v>91019.94</v>
      </c>
      <c r="AE72" s="75">
        <f t="shared" si="25"/>
        <v>63713.95</v>
      </c>
      <c r="AF72" s="75">
        <f t="shared" si="26"/>
        <v>27305.979999999996</v>
      </c>
      <c r="AG72" s="91">
        <v>182039.87</v>
      </c>
      <c r="AH72" s="13"/>
      <c r="AI72" s="88"/>
      <c r="AJ72" s="89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</row>
    <row r="73" spans="1:100" ht="38.4" customHeight="1" x14ac:dyDescent="0.3">
      <c r="A73" s="19">
        <v>70</v>
      </c>
      <c r="B73" s="20">
        <v>63460</v>
      </c>
      <c r="C73" s="36" t="s">
        <v>658</v>
      </c>
      <c r="D73" s="50" t="s">
        <v>845</v>
      </c>
      <c r="E73" s="36" t="s">
        <v>754</v>
      </c>
      <c r="F73" s="36" t="s">
        <v>754</v>
      </c>
      <c r="G73" s="20" t="s">
        <v>933</v>
      </c>
      <c r="H73" s="20">
        <v>22800648</v>
      </c>
      <c r="I73" s="22">
        <v>22</v>
      </c>
      <c r="J73" s="19">
        <f t="shared" si="17"/>
        <v>8.8000000000000007</v>
      </c>
      <c r="K73" s="22">
        <v>22</v>
      </c>
      <c r="L73" s="19">
        <f t="shared" si="18"/>
        <v>8.8000000000000007</v>
      </c>
      <c r="M73" s="19">
        <v>40</v>
      </c>
      <c r="N73" s="19">
        <f t="shared" si="19"/>
        <v>16</v>
      </c>
      <c r="O73" s="22">
        <v>30</v>
      </c>
      <c r="P73" s="19">
        <f t="shared" si="20"/>
        <v>18</v>
      </c>
      <c r="Q73" s="22">
        <v>30</v>
      </c>
      <c r="R73" s="19">
        <f t="shared" si="21"/>
        <v>18</v>
      </c>
      <c r="S73" s="19">
        <v>20</v>
      </c>
      <c r="T73" s="19">
        <f t="shared" si="13"/>
        <v>12</v>
      </c>
      <c r="U73" s="19">
        <f t="shared" si="22"/>
        <v>81.599999999999994</v>
      </c>
      <c r="V73" s="19"/>
      <c r="W73" s="19"/>
      <c r="X73" s="19">
        <f t="shared" si="27"/>
        <v>0</v>
      </c>
      <c r="Y73" s="19">
        <v>2.5</v>
      </c>
      <c r="Z73" s="62">
        <f t="shared" si="23"/>
        <v>84.1</v>
      </c>
      <c r="AA73" s="21">
        <v>140899.72</v>
      </c>
      <c r="AB73" s="21">
        <v>140899.72</v>
      </c>
      <c r="AC73" s="21">
        <f>AA73/2</f>
        <v>70449.86</v>
      </c>
      <c r="AD73" s="75">
        <f t="shared" si="24"/>
        <v>35224.93</v>
      </c>
      <c r="AE73" s="75">
        <f t="shared" si="25"/>
        <v>24657.45</v>
      </c>
      <c r="AF73" s="75">
        <f t="shared" si="26"/>
        <v>10567.48</v>
      </c>
      <c r="AG73" s="91">
        <v>70449.86</v>
      </c>
      <c r="AH73" s="13"/>
      <c r="AI73" s="88"/>
      <c r="AJ73" s="89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</row>
    <row r="74" spans="1:100" ht="38.4" customHeight="1" x14ac:dyDescent="0.3">
      <c r="A74" s="19">
        <v>71</v>
      </c>
      <c r="B74" s="20">
        <v>63481</v>
      </c>
      <c r="C74" s="36" t="s">
        <v>486</v>
      </c>
      <c r="D74" s="50" t="s">
        <v>846</v>
      </c>
      <c r="E74" s="36" t="s">
        <v>755</v>
      </c>
      <c r="F74" s="36" t="s">
        <v>755</v>
      </c>
      <c r="G74" s="20" t="s">
        <v>934</v>
      </c>
      <c r="H74" s="20">
        <v>22800595</v>
      </c>
      <c r="I74" s="19">
        <v>22</v>
      </c>
      <c r="J74" s="19">
        <f t="shared" si="17"/>
        <v>8.8000000000000007</v>
      </c>
      <c r="K74" s="19">
        <v>22</v>
      </c>
      <c r="L74" s="19">
        <f t="shared" si="18"/>
        <v>8.8000000000000007</v>
      </c>
      <c r="M74" s="19">
        <v>40</v>
      </c>
      <c r="N74" s="19">
        <f t="shared" si="19"/>
        <v>16</v>
      </c>
      <c r="O74" s="19">
        <v>30</v>
      </c>
      <c r="P74" s="19">
        <f t="shared" si="20"/>
        <v>18</v>
      </c>
      <c r="Q74" s="19">
        <v>30</v>
      </c>
      <c r="R74" s="19">
        <f t="shared" si="21"/>
        <v>18</v>
      </c>
      <c r="S74" s="19">
        <v>20</v>
      </c>
      <c r="T74" s="19">
        <f t="shared" si="13"/>
        <v>12</v>
      </c>
      <c r="U74" s="19">
        <f t="shared" si="22"/>
        <v>81.599999999999994</v>
      </c>
      <c r="V74" s="19"/>
      <c r="W74" s="19"/>
      <c r="X74" s="19">
        <f t="shared" si="27"/>
        <v>0</v>
      </c>
      <c r="Y74" s="19">
        <v>2.5</v>
      </c>
      <c r="Z74" s="62">
        <f t="shared" si="23"/>
        <v>84.1</v>
      </c>
      <c r="AA74" s="21">
        <v>308740</v>
      </c>
      <c r="AB74" s="21">
        <v>308740</v>
      </c>
      <c r="AC74" s="21">
        <f>AA74/2</f>
        <v>154370</v>
      </c>
      <c r="AD74" s="75">
        <f t="shared" si="24"/>
        <v>77185</v>
      </c>
      <c r="AE74" s="75">
        <f t="shared" si="25"/>
        <v>54029.5</v>
      </c>
      <c r="AF74" s="75">
        <f t="shared" si="26"/>
        <v>23155.5</v>
      </c>
      <c r="AG74" s="91">
        <v>154370</v>
      </c>
      <c r="AH74" s="13"/>
      <c r="AI74" s="88"/>
      <c r="AJ74" s="89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</row>
    <row r="75" spans="1:100" ht="38.4" customHeight="1" x14ac:dyDescent="0.3">
      <c r="A75" s="19">
        <v>72</v>
      </c>
      <c r="B75" s="20">
        <v>62373</v>
      </c>
      <c r="C75" s="36" t="s">
        <v>161</v>
      </c>
      <c r="D75" s="50" t="s">
        <v>847</v>
      </c>
      <c r="E75" s="36" t="s">
        <v>756</v>
      </c>
      <c r="F75" s="36" t="s">
        <v>757</v>
      </c>
      <c r="G75" s="20" t="s">
        <v>935</v>
      </c>
      <c r="H75" s="20">
        <v>22800497</v>
      </c>
      <c r="I75" s="19">
        <v>30</v>
      </c>
      <c r="J75" s="19">
        <f t="shared" si="17"/>
        <v>12</v>
      </c>
      <c r="K75" s="19">
        <v>15</v>
      </c>
      <c r="L75" s="19">
        <f t="shared" si="18"/>
        <v>6</v>
      </c>
      <c r="M75" s="19">
        <v>40</v>
      </c>
      <c r="N75" s="19">
        <f t="shared" si="19"/>
        <v>16</v>
      </c>
      <c r="O75" s="19">
        <v>30</v>
      </c>
      <c r="P75" s="19">
        <f t="shared" si="20"/>
        <v>18</v>
      </c>
      <c r="Q75" s="19">
        <v>30</v>
      </c>
      <c r="R75" s="19">
        <f t="shared" si="21"/>
        <v>18</v>
      </c>
      <c r="S75" s="19">
        <v>20</v>
      </c>
      <c r="T75" s="19">
        <f t="shared" si="13"/>
        <v>12</v>
      </c>
      <c r="U75" s="19">
        <f t="shared" si="22"/>
        <v>82</v>
      </c>
      <c r="V75" s="19"/>
      <c r="W75" s="19"/>
      <c r="X75" s="19">
        <f t="shared" si="27"/>
        <v>0</v>
      </c>
      <c r="Y75" s="19">
        <v>0</v>
      </c>
      <c r="Z75" s="62">
        <f t="shared" si="23"/>
        <v>82</v>
      </c>
      <c r="AA75" s="21">
        <v>112329.25</v>
      </c>
      <c r="AB75" s="21">
        <v>112329.25</v>
      </c>
      <c r="AC75" s="21">
        <v>56164.63</v>
      </c>
      <c r="AD75" s="75">
        <f t="shared" si="24"/>
        <v>28082.32</v>
      </c>
      <c r="AE75" s="75">
        <f t="shared" si="25"/>
        <v>19657.62</v>
      </c>
      <c r="AF75" s="75">
        <f t="shared" si="26"/>
        <v>8424.6899999999987</v>
      </c>
      <c r="AG75" s="91">
        <v>56164.63</v>
      </c>
      <c r="AH75" s="13"/>
      <c r="AI75" s="88"/>
      <c r="AJ75" s="89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</row>
    <row r="76" spans="1:100" ht="38.4" customHeight="1" x14ac:dyDescent="0.3">
      <c r="A76" s="19">
        <v>73</v>
      </c>
      <c r="B76" s="20">
        <v>62540</v>
      </c>
      <c r="C76" s="36" t="s">
        <v>208</v>
      </c>
      <c r="D76" s="50" t="s">
        <v>852</v>
      </c>
      <c r="E76" s="36" t="s">
        <v>758</v>
      </c>
      <c r="F76" s="36" t="s">
        <v>758</v>
      </c>
      <c r="G76" s="20" t="s">
        <v>936</v>
      </c>
      <c r="H76" s="20">
        <v>22800403</v>
      </c>
      <c r="I76" s="19">
        <v>15</v>
      </c>
      <c r="J76" s="19">
        <f t="shared" si="17"/>
        <v>6</v>
      </c>
      <c r="K76" s="19">
        <v>15</v>
      </c>
      <c r="L76" s="19">
        <f t="shared" si="18"/>
        <v>6</v>
      </c>
      <c r="M76" s="19">
        <v>40</v>
      </c>
      <c r="N76" s="19">
        <f t="shared" si="19"/>
        <v>16</v>
      </c>
      <c r="O76" s="19">
        <v>40</v>
      </c>
      <c r="P76" s="19">
        <f t="shared" si="20"/>
        <v>24</v>
      </c>
      <c r="Q76" s="19">
        <v>30</v>
      </c>
      <c r="R76" s="19">
        <f t="shared" si="21"/>
        <v>18</v>
      </c>
      <c r="S76" s="19">
        <v>20</v>
      </c>
      <c r="T76" s="19">
        <f t="shared" si="13"/>
        <v>12</v>
      </c>
      <c r="U76" s="19">
        <f t="shared" si="22"/>
        <v>82</v>
      </c>
      <c r="V76" s="19"/>
      <c r="W76" s="19"/>
      <c r="X76" s="19">
        <f t="shared" si="27"/>
        <v>0</v>
      </c>
      <c r="Y76" s="19">
        <v>0</v>
      </c>
      <c r="Z76" s="62">
        <f t="shared" si="23"/>
        <v>82</v>
      </c>
      <c r="AA76" s="21">
        <v>92320</v>
      </c>
      <c r="AB76" s="21">
        <v>92320</v>
      </c>
      <c r="AC76" s="21">
        <v>46160</v>
      </c>
      <c r="AD76" s="75">
        <f t="shared" si="24"/>
        <v>23080</v>
      </c>
      <c r="AE76" s="75">
        <f t="shared" si="25"/>
        <v>16156</v>
      </c>
      <c r="AF76" s="75">
        <f t="shared" si="26"/>
        <v>6924</v>
      </c>
      <c r="AG76" s="91">
        <v>46160</v>
      </c>
      <c r="AH76" s="13"/>
      <c r="AI76" s="88"/>
      <c r="AJ76" s="89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</row>
    <row r="77" spans="1:100" ht="38.4" customHeight="1" x14ac:dyDescent="0.3">
      <c r="A77" s="19">
        <v>74</v>
      </c>
      <c r="B77" s="20">
        <v>62586</v>
      </c>
      <c r="C77" s="36" t="s">
        <v>220</v>
      </c>
      <c r="D77" s="50" t="s">
        <v>853</v>
      </c>
      <c r="E77" s="36" t="s">
        <v>759</v>
      </c>
      <c r="F77" s="36" t="s">
        <v>759</v>
      </c>
      <c r="G77" s="20" t="s">
        <v>937</v>
      </c>
      <c r="H77" s="20">
        <v>22800326</v>
      </c>
      <c r="I77" s="19">
        <v>30</v>
      </c>
      <c r="J77" s="19">
        <f t="shared" si="17"/>
        <v>12</v>
      </c>
      <c r="K77" s="19">
        <v>15</v>
      </c>
      <c r="L77" s="19">
        <f t="shared" si="18"/>
        <v>6</v>
      </c>
      <c r="M77" s="19">
        <v>40</v>
      </c>
      <c r="N77" s="19">
        <f t="shared" si="19"/>
        <v>16</v>
      </c>
      <c r="O77" s="19">
        <v>30</v>
      </c>
      <c r="P77" s="19">
        <f t="shared" si="20"/>
        <v>18</v>
      </c>
      <c r="Q77" s="19">
        <v>30</v>
      </c>
      <c r="R77" s="19">
        <f t="shared" si="21"/>
        <v>18</v>
      </c>
      <c r="S77" s="19">
        <v>20</v>
      </c>
      <c r="T77" s="19">
        <f t="shared" si="13"/>
        <v>12</v>
      </c>
      <c r="U77" s="19">
        <f t="shared" si="22"/>
        <v>82</v>
      </c>
      <c r="V77" s="19"/>
      <c r="W77" s="19"/>
      <c r="X77" s="19">
        <f t="shared" si="27"/>
        <v>0</v>
      </c>
      <c r="Y77" s="19">
        <v>0</v>
      </c>
      <c r="Z77" s="62">
        <f t="shared" si="23"/>
        <v>82</v>
      </c>
      <c r="AA77" s="21">
        <v>71175.240000000005</v>
      </c>
      <c r="AB77" s="21">
        <v>71175.240000000005</v>
      </c>
      <c r="AC77" s="21">
        <v>35587.620000000003</v>
      </c>
      <c r="AD77" s="75">
        <f t="shared" si="24"/>
        <v>17793.810000000001</v>
      </c>
      <c r="AE77" s="75">
        <f t="shared" si="25"/>
        <v>12455.67</v>
      </c>
      <c r="AF77" s="75">
        <f t="shared" si="26"/>
        <v>5338.1400000000012</v>
      </c>
      <c r="AG77" s="91">
        <v>35587.620000000003</v>
      </c>
      <c r="AH77" s="13"/>
      <c r="AI77" s="88"/>
      <c r="AJ77" s="89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</row>
    <row r="78" spans="1:100" ht="38.4" customHeight="1" x14ac:dyDescent="0.3">
      <c r="A78" s="19">
        <v>75</v>
      </c>
      <c r="B78" s="20">
        <v>63001</v>
      </c>
      <c r="C78" s="36" t="s">
        <v>331</v>
      </c>
      <c r="D78" s="50" t="s">
        <v>848</v>
      </c>
      <c r="E78" s="36" t="s">
        <v>760</v>
      </c>
      <c r="F78" s="36" t="s">
        <v>760</v>
      </c>
      <c r="G78" s="20" t="s">
        <v>938</v>
      </c>
      <c r="H78" s="20">
        <v>22800227</v>
      </c>
      <c r="I78" s="19">
        <v>15</v>
      </c>
      <c r="J78" s="19">
        <f t="shared" si="17"/>
        <v>6</v>
      </c>
      <c r="K78" s="19">
        <v>30</v>
      </c>
      <c r="L78" s="19">
        <f t="shared" si="18"/>
        <v>12</v>
      </c>
      <c r="M78" s="19">
        <v>40</v>
      </c>
      <c r="N78" s="19">
        <f t="shared" si="19"/>
        <v>16</v>
      </c>
      <c r="O78" s="19">
        <v>30</v>
      </c>
      <c r="P78" s="19">
        <f t="shared" si="20"/>
        <v>18</v>
      </c>
      <c r="Q78" s="19">
        <v>30</v>
      </c>
      <c r="R78" s="19">
        <f t="shared" si="21"/>
        <v>18</v>
      </c>
      <c r="S78" s="19">
        <v>20</v>
      </c>
      <c r="T78" s="19">
        <f t="shared" si="13"/>
        <v>12</v>
      </c>
      <c r="U78" s="19">
        <f t="shared" si="22"/>
        <v>82</v>
      </c>
      <c r="V78" s="19"/>
      <c r="W78" s="19"/>
      <c r="X78" s="19">
        <f t="shared" si="27"/>
        <v>0</v>
      </c>
      <c r="Y78" s="19">
        <v>0</v>
      </c>
      <c r="Z78" s="62">
        <f t="shared" si="23"/>
        <v>82</v>
      </c>
      <c r="AA78" s="21">
        <v>703700</v>
      </c>
      <c r="AB78" s="21">
        <v>703700</v>
      </c>
      <c r="AC78" s="21">
        <v>200000</v>
      </c>
      <c r="AD78" s="75">
        <f t="shared" si="24"/>
        <v>100000</v>
      </c>
      <c r="AE78" s="75">
        <f t="shared" si="25"/>
        <v>70000</v>
      </c>
      <c r="AF78" s="75">
        <f t="shared" si="26"/>
        <v>30000</v>
      </c>
      <c r="AG78" s="91">
        <v>200000</v>
      </c>
      <c r="AH78" s="90" t="s">
        <v>673</v>
      </c>
      <c r="AI78" s="88"/>
      <c r="AJ78" s="89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</row>
    <row r="79" spans="1:100" ht="38.4" customHeight="1" x14ac:dyDescent="0.3">
      <c r="A79" s="19">
        <v>76</v>
      </c>
      <c r="B79" s="20">
        <v>63034</v>
      </c>
      <c r="C79" s="36" t="s">
        <v>353</v>
      </c>
      <c r="D79" s="50" t="s">
        <v>854</v>
      </c>
      <c r="E79" s="36" t="s">
        <v>761</v>
      </c>
      <c r="F79" s="36" t="s">
        <v>761</v>
      </c>
      <c r="G79" s="20" t="s">
        <v>939</v>
      </c>
      <c r="H79" s="20">
        <v>22799969</v>
      </c>
      <c r="I79" s="19">
        <v>15</v>
      </c>
      <c r="J79" s="19">
        <f t="shared" si="17"/>
        <v>6</v>
      </c>
      <c r="K79" s="19">
        <v>30</v>
      </c>
      <c r="L79" s="19">
        <f t="shared" si="18"/>
        <v>12</v>
      </c>
      <c r="M79" s="19">
        <v>40</v>
      </c>
      <c r="N79" s="19">
        <f t="shared" si="19"/>
        <v>16</v>
      </c>
      <c r="O79" s="19">
        <v>30</v>
      </c>
      <c r="P79" s="19">
        <f t="shared" si="20"/>
        <v>18</v>
      </c>
      <c r="Q79" s="19">
        <v>30</v>
      </c>
      <c r="R79" s="19">
        <f t="shared" si="21"/>
        <v>18</v>
      </c>
      <c r="S79" s="19">
        <v>20</v>
      </c>
      <c r="T79" s="19">
        <f t="shared" si="13"/>
        <v>12</v>
      </c>
      <c r="U79" s="19">
        <f t="shared" si="22"/>
        <v>82</v>
      </c>
      <c r="V79" s="19"/>
      <c r="W79" s="19"/>
      <c r="X79" s="19">
        <f t="shared" si="27"/>
        <v>0</v>
      </c>
      <c r="Y79" s="19">
        <v>0</v>
      </c>
      <c r="Z79" s="62">
        <f t="shared" si="23"/>
        <v>82</v>
      </c>
      <c r="AA79" s="21">
        <v>119419.72</v>
      </c>
      <c r="AB79" s="21">
        <v>119419.72</v>
      </c>
      <c r="AC79" s="21">
        <f>AA79/2</f>
        <v>59709.86</v>
      </c>
      <c r="AD79" s="75">
        <f t="shared" si="24"/>
        <v>29854.93</v>
      </c>
      <c r="AE79" s="75">
        <f t="shared" si="25"/>
        <v>20898.45</v>
      </c>
      <c r="AF79" s="75">
        <f t="shared" si="26"/>
        <v>8956.48</v>
      </c>
      <c r="AG79" s="91">
        <v>59709.86</v>
      </c>
      <c r="AH79" s="13"/>
      <c r="AI79" s="88"/>
      <c r="AJ79" s="89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</row>
    <row r="80" spans="1:100" ht="38.4" customHeight="1" x14ac:dyDescent="0.3">
      <c r="A80" s="19">
        <v>77</v>
      </c>
      <c r="B80" s="20">
        <v>62521</v>
      </c>
      <c r="C80" s="36" t="s">
        <v>198</v>
      </c>
      <c r="D80" s="50" t="s">
        <v>855</v>
      </c>
      <c r="E80" s="36" t="s">
        <v>762</v>
      </c>
      <c r="F80" s="36" t="s">
        <v>763</v>
      </c>
      <c r="G80" s="20" t="s">
        <v>940</v>
      </c>
      <c r="H80" s="20">
        <v>22799928</v>
      </c>
      <c r="I80" s="19">
        <v>30</v>
      </c>
      <c r="J80" s="19">
        <f t="shared" si="17"/>
        <v>12</v>
      </c>
      <c r="K80" s="19">
        <v>15</v>
      </c>
      <c r="L80" s="19">
        <f t="shared" si="18"/>
        <v>6</v>
      </c>
      <c r="M80" s="19">
        <v>40</v>
      </c>
      <c r="N80" s="19">
        <f t="shared" si="19"/>
        <v>16</v>
      </c>
      <c r="O80" s="19">
        <v>30</v>
      </c>
      <c r="P80" s="19">
        <f t="shared" si="20"/>
        <v>18</v>
      </c>
      <c r="Q80" s="19">
        <v>30</v>
      </c>
      <c r="R80" s="19">
        <f t="shared" si="21"/>
        <v>18</v>
      </c>
      <c r="S80" s="19">
        <v>20</v>
      </c>
      <c r="T80" s="19">
        <f t="shared" si="13"/>
        <v>12</v>
      </c>
      <c r="U80" s="19">
        <f t="shared" si="22"/>
        <v>82</v>
      </c>
      <c r="V80" s="19"/>
      <c r="W80" s="19"/>
      <c r="X80" s="19">
        <f t="shared" si="27"/>
        <v>0</v>
      </c>
      <c r="Y80" s="19">
        <v>0</v>
      </c>
      <c r="Z80" s="62">
        <f t="shared" si="23"/>
        <v>82</v>
      </c>
      <c r="AA80" s="21">
        <v>166928.76999999999</v>
      </c>
      <c r="AB80" s="21">
        <v>166928.76999999999</v>
      </c>
      <c r="AC80" s="21">
        <v>83464.39</v>
      </c>
      <c r="AD80" s="75">
        <f t="shared" si="24"/>
        <v>41732.199999999997</v>
      </c>
      <c r="AE80" s="75">
        <f t="shared" si="25"/>
        <v>29212.54</v>
      </c>
      <c r="AF80" s="75">
        <f t="shared" si="26"/>
        <v>12519.650000000001</v>
      </c>
      <c r="AG80" s="91">
        <v>83464.39</v>
      </c>
      <c r="AH80" s="13"/>
      <c r="AI80" s="88"/>
      <c r="AJ80" s="89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</row>
    <row r="81" spans="1:100" ht="38.4" customHeight="1" x14ac:dyDescent="0.3">
      <c r="A81" s="19">
        <v>78</v>
      </c>
      <c r="B81" s="20">
        <v>63590</v>
      </c>
      <c r="C81" s="36" t="s">
        <v>541</v>
      </c>
      <c r="D81" s="50" t="s">
        <v>856</v>
      </c>
      <c r="E81" s="36" t="s">
        <v>764</v>
      </c>
      <c r="F81" s="36" t="s">
        <v>764</v>
      </c>
      <c r="G81" s="20" t="s">
        <v>941</v>
      </c>
      <c r="H81" s="20">
        <v>22799909</v>
      </c>
      <c r="I81" s="19">
        <v>30</v>
      </c>
      <c r="J81" s="19">
        <f t="shared" si="17"/>
        <v>12</v>
      </c>
      <c r="K81" s="19">
        <v>15</v>
      </c>
      <c r="L81" s="19">
        <f t="shared" si="18"/>
        <v>6</v>
      </c>
      <c r="M81" s="19">
        <v>40</v>
      </c>
      <c r="N81" s="19">
        <f t="shared" si="19"/>
        <v>16</v>
      </c>
      <c r="O81" s="19">
        <v>30</v>
      </c>
      <c r="P81" s="19">
        <f t="shared" si="20"/>
        <v>18</v>
      </c>
      <c r="Q81" s="19">
        <v>30</v>
      </c>
      <c r="R81" s="19">
        <f t="shared" si="21"/>
        <v>18</v>
      </c>
      <c r="S81" s="19">
        <v>20</v>
      </c>
      <c r="T81" s="19">
        <f t="shared" si="13"/>
        <v>12</v>
      </c>
      <c r="U81" s="19">
        <f t="shared" si="22"/>
        <v>82</v>
      </c>
      <c r="V81" s="19"/>
      <c r="W81" s="19"/>
      <c r="X81" s="19">
        <f t="shared" si="27"/>
        <v>0</v>
      </c>
      <c r="Y81" s="19">
        <v>0</v>
      </c>
      <c r="Z81" s="62">
        <f t="shared" si="23"/>
        <v>82</v>
      </c>
      <c r="AA81" s="21">
        <v>200209.03</v>
      </c>
      <c r="AB81" s="21">
        <v>200209.03</v>
      </c>
      <c r="AC81" s="87">
        <f>AA81/2</f>
        <v>100104.515</v>
      </c>
      <c r="AD81" s="75">
        <f t="shared" si="24"/>
        <v>50052.26</v>
      </c>
      <c r="AE81" s="75">
        <f t="shared" si="25"/>
        <v>35036.58</v>
      </c>
      <c r="AF81" s="75">
        <f t="shared" si="26"/>
        <v>15015.68</v>
      </c>
      <c r="AG81" s="91">
        <v>100104.52</v>
      </c>
      <c r="AH81" s="13"/>
      <c r="AI81" s="88"/>
      <c r="AJ81" s="89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</row>
    <row r="82" spans="1:100" ht="38.4" customHeight="1" x14ac:dyDescent="0.3">
      <c r="A82" s="19">
        <v>79</v>
      </c>
      <c r="B82" s="20">
        <v>63681</v>
      </c>
      <c r="C82" s="36" t="s">
        <v>585</v>
      </c>
      <c r="D82" s="50" t="s">
        <v>857</v>
      </c>
      <c r="E82" s="36" t="s">
        <v>765</v>
      </c>
      <c r="F82" s="36" t="s">
        <v>765</v>
      </c>
      <c r="G82" s="20" t="s">
        <v>942</v>
      </c>
      <c r="H82" s="20">
        <v>22799901</v>
      </c>
      <c r="I82" s="19">
        <v>30</v>
      </c>
      <c r="J82" s="19">
        <f t="shared" si="17"/>
        <v>12</v>
      </c>
      <c r="K82" s="19">
        <v>15</v>
      </c>
      <c r="L82" s="19">
        <f t="shared" si="18"/>
        <v>6</v>
      </c>
      <c r="M82" s="19">
        <v>40</v>
      </c>
      <c r="N82" s="19">
        <f t="shared" si="19"/>
        <v>16</v>
      </c>
      <c r="O82" s="19">
        <v>30</v>
      </c>
      <c r="P82" s="19">
        <f t="shared" si="20"/>
        <v>18</v>
      </c>
      <c r="Q82" s="19">
        <v>30</v>
      </c>
      <c r="R82" s="19">
        <f t="shared" si="21"/>
        <v>18</v>
      </c>
      <c r="S82" s="19">
        <v>20</v>
      </c>
      <c r="T82" s="19">
        <f t="shared" si="13"/>
        <v>12</v>
      </c>
      <c r="U82" s="19">
        <f t="shared" si="22"/>
        <v>82</v>
      </c>
      <c r="V82" s="19"/>
      <c r="W82" s="19"/>
      <c r="X82" s="19">
        <f t="shared" si="27"/>
        <v>0</v>
      </c>
      <c r="Y82" s="19">
        <v>0</v>
      </c>
      <c r="Z82" s="62">
        <f t="shared" si="23"/>
        <v>82</v>
      </c>
      <c r="AA82" s="23">
        <v>111735</v>
      </c>
      <c r="AB82" s="23">
        <v>111735</v>
      </c>
      <c r="AC82" s="21">
        <v>39107.25</v>
      </c>
      <c r="AD82" s="75">
        <f t="shared" si="24"/>
        <v>19553.63</v>
      </c>
      <c r="AE82" s="75">
        <f t="shared" si="25"/>
        <v>13687.54</v>
      </c>
      <c r="AF82" s="75">
        <f t="shared" si="26"/>
        <v>5866.0799999999981</v>
      </c>
      <c r="AG82" s="91">
        <v>39107.25</v>
      </c>
      <c r="AH82" s="13"/>
      <c r="AI82" s="88"/>
      <c r="AJ82" s="89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</row>
    <row r="83" spans="1:100" ht="38.4" customHeight="1" x14ac:dyDescent="0.3">
      <c r="A83" s="19">
        <v>80</v>
      </c>
      <c r="B83" s="20">
        <v>62975</v>
      </c>
      <c r="C83" s="36" t="s">
        <v>56</v>
      </c>
      <c r="D83" s="50" t="s">
        <v>858</v>
      </c>
      <c r="E83" s="36" t="s">
        <v>766</v>
      </c>
      <c r="F83" s="36" t="s">
        <v>766</v>
      </c>
      <c r="G83" s="20" t="s">
        <v>943</v>
      </c>
      <c r="H83" s="20">
        <v>22799894</v>
      </c>
      <c r="I83" s="19">
        <v>30</v>
      </c>
      <c r="J83" s="19">
        <f t="shared" si="17"/>
        <v>12</v>
      </c>
      <c r="K83" s="19">
        <v>15</v>
      </c>
      <c r="L83" s="19">
        <f t="shared" si="18"/>
        <v>6</v>
      </c>
      <c r="M83" s="19">
        <v>40</v>
      </c>
      <c r="N83" s="19">
        <f t="shared" si="19"/>
        <v>16</v>
      </c>
      <c r="O83" s="19">
        <v>30</v>
      </c>
      <c r="P83" s="19">
        <f t="shared" si="20"/>
        <v>18</v>
      </c>
      <c r="Q83" s="19">
        <v>30</v>
      </c>
      <c r="R83" s="19">
        <f t="shared" si="21"/>
        <v>18</v>
      </c>
      <c r="S83" s="19">
        <v>20</v>
      </c>
      <c r="T83" s="19">
        <f t="shared" si="13"/>
        <v>12</v>
      </c>
      <c r="U83" s="19">
        <f t="shared" si="22"/>
        <v>82</v>
      </c>
      <c r="V83" s="19"/>
      <c r="W83" s="19"/>
      <c r="X83" s="19">
        <v>0</v>
      </c>
      <c r="Y83" s="19">
        <v>0</v>
      </c>
      <c r="Z83" s="62">
        <f t="shared" si="23"/>
        <v>82</v>
      </c>
      <c r="AA83" s="21">
        <v>335473.64</v>
      </c>
      <c r="AB83" s="21">
        <v>335473.64</v>
      </c>
      <c r="AC83" s="21">
        <v>167736.82</v>
      </c>
      <c r="AD83" s="75">
        <f t="shared" si="24"/>
        <v>83868.41</v>
      </c>
      <c r="AE83" s="75">
        <f t="shared" si="25"/>
        <v>58707.89</v>
      </c>
      <c r="AF83" s="75">
        <f t="shared" si="26"/>
        <v>25160.520000000004</v>
      </c>
      <c r="AG83" s="91">
        <v>167736.82</v>
      </c>
      <c r="AH83" s="35"/>
      <c r="AI83" s="88"/>
      <c r="AJ83" s="89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</row>
    <row r="84" spans="1:100" ht="38.4" customHeight="1" thickBot="1" x14ac:dyDescent="0.35">
      <c r="A84" s="47">
        <v>81</v>
      </c>
      <c r="B84" s="63">
        <v>62605</v>
      </c>
      <c r="C84" s="49" t="s">
        <v>227</v>
      </c>
      <c r="D84" s="51" t="s">
        <v>859</v>
      </c>
      <c r="E84" s="49" t="s">
        <v>767</v>
      </c>
      <c r="F84" s="49" t="s">
        <v>767</v>
      </c>
      <c r="G84" s="63" t="s">
        <v>944</v>
      </c>
      <c r="H84" s="63">
        <v>22799891</v>
      </c>
      <c r="I84" s="47">
        <v>30</v>
      </c>
      <c r="J84" s="47">
        <f t="shared" si="17"/>
        <v>12</v>
      </c>
      <c r="K84" s="47">
        <v>15</v>
      </c>
      <c r="L84" s="47">
        <f t="shared" si="18"/>
        <v>6</v>
      </c>
      <c r="M84" s="47">
        <v>40</v>
      </c>
      <c r="N84" s="47">
        <f t="shared" si="19"/>
        <v>16</v>
      </c>
      <c r="O84" s="47">
        <v>30</v>
      </c>
      <c r="P84" s="47">
        <f t="shared" si="20"/>
        <v>18</v>
      </c>
      <c r="Q84" s="47">
        <v>30</v>
      </c>
      <c r="R84" s="47">
        <f t="shared" si="21"/>
        <v>18</v>
      </c>
      <c r="S84" s="47">
        <v>20</v>
      </c>
      <c r="T84" s="47">
        <f t="shared" si="13"/>
        <v>12</v>
      </c>
      <c r="U84" s="47">
        <f t="shared" si="22"/>
        <v>82</v>
      </c>
      <c r="V84" s="47"/>
      <c r="W84" s="47"/>
      <c r="X84" s="47">
        <f>+V84+W84</f>
        <v>0</v>
      </c>
      <c r="Y84" s="47">
        <v>0</v>
      </c>
      <c r="Z84" s="64">
        <f t="shared" si="23"/>
        <v>82</v>
      </c>
      <c r="AA84" s="48">
        <v>146739</v>
      </c>
      <c r="AB84" s="48">
        <v>146739</v>
      </c>
      <c r="AC84" s="48">
        <v>73369.5</v>
      </c>
      <c r="AD84" s="77">
        <f>ROUND(AG84*0.5,2)-0.15</f>
        <v>13616.93</v>
      </c>
      <c r="AE84" s="77">
        <f>ROUND(AG84*0.35,2)-0.05</f>
        <v>9531.91</v>
      </c>
      <c r="AF84" s="77">
        <f t="shared" si="26"/>
        <v>4085.3299999999253</v>
      </c>
      <c r="AG84" s="92">
        <f>8258850-8231615.83</f>
        <v>27234.169999999925</v>
      </c>
      <c r="AH84" s="35" t="s">
        <v>666</v>
      </c>
      <c r="AI84" s="88"/>
      <c r="AJ84" s="89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</row>
    <row r="85" spans="1:100" ht="38.4" customHeight="1" x14ac:dyDescent="0.3">
      <c r="A85" s="30">
        <v>82</v>
      </c>
      <c r="B85" s="44">
        <v>63126</v>
      </c>
      <c r="C85" s="45" t="s">
        <v>59</v>
      </c>
      <c r="D85" s="52" t="s">
        <v>768</v>
      </c>
      <c r="E85" s="45" t="s">
        <v>769</v>
      </c>
      <c r="F85" s="45" t="s">
        <v>769</v>
      </c>
      <c r="G85" s="44" t="s">
        <v>945</v>
      </c>
      <c r="H85" s="95">
        <v>22799784</v>
      </c>
      <c r="I85" s="30">
        <v>22</v>
      </c>
      <c r="J85" s="30">
        <f>I85/100*40</f>
        <v>8.8000000000000007</v>
      </c>
      <c r="K85" s="30">
        <v>22</v>
      </c>
      <c r="L85" s="30">
        <f>K85/100*40</f>
        <v>8.8000000000000007</v>
      </c>
      <c r="M85" s="30">
        <v>40</v>
      </c>
      <c r="N85" s="30">
        <f>M85/100*40</f>
        <v>16</v>
      </c>
      <c r="O85" s="30">
        <v>20</v>
      </c>
      <c r="P85" s="30">
        <f>O85/100*60</f>
        <v>12</v>
      </c>
      <c r="Q85" s="30">
        <v>30</v>
      </c>
      <c r="R85" s="30">
        <f>Q85/100*60</f>
        <v>18</v>
      </c>
      <c r="S85" s="30">
        <v>20</v>
      </c>
      <c r="T85" s="30">
        <f>S85/100*60</f>
        <v>12</v>
      </c>
      <c r="U85" s="30">
        <f>J85+L85+N85+P85+R85+T85</f>
        <v>75.599999999999994</v>
      </c>
      <c r="V85" s="30"/>
      <c r="W85" s="30"/>
      <c r="X85" s="30">
        <v>0</v>
      </c>
      <c r="Y85" s="30">
        <v>0</v>
      </c>
      <c r="Z85" s="65">
        <f>Y85+X85+U85</f>
        <v>75.599999999999994</v>
      </c>
      <c r="AA85" s="46">
        <v>64463</v>
      </c>
      <c r="AB85" s="46">
        <v>64463</v>
      </c>
      <c r="AC85" s="46">
        <f t="shared" ref="AC85:AC90" si="28">AA85/2</f>
        <v>32231.5</v>
      </c>
      <c r="AD85" s="76">
        <f t="shared" si="24"/>
        <v>16115.75</v>
      </c>
      <c r="AE85" s="76">
        <f t="shared" si="25"/>
        <v>11281.03</v>
      </c>
      <c r="AF85" s="76">
        <f>AG85-AD85-AE85</f>
        <v>4834.7199999999993</v>
      </c>
      <c r="AG85" s="93">
        <v>32231.5</v>
      </c>
      <c r="AH85" s="35" t="s">
        <v>662</v>
      </c>
      <c r="AI85" s="88"/>
      <c r="AJ85" s="89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</row>
    <row r="86" spans="1:100" ht="38.4" customHeight="1" x14ac:dyDescent="0.3">
      <c r="A86" s="28">
        <v>83</v>
      </c>
      <c r="B86" s="29">
        <v>62913</v>
      </c>
      <c r="C86" s="37" t="s">
        <v>27</v>
      </c>
      <c r="D86" s="53" t="s">
        <v>770</v>
      </c>
      <c r="E86" s="37" t="s">
        <v>771</v>
      </c>
      <c r="F86" s="37" t="s">
        <v>771</v>
      </c>
      <c r="G86" s="29" t="s">
        <v>946</v>
      </c>
      <c r="H86" s="94">
        <v>22798805</v>
      </c>
      <c r="I86" s="28">
        <v>15</v>
      </c>
      <c r="J86" s="28">
        <f>I86/100*40</f>
        <v>6</v>
      </c>
      <c r="K86" s="28">
        <v>30</v>
      </c>
      <c r="L86" s="28">
        <f>K86/100*40</f>
        <v>12</v>
      </c>
      <c r="M86" s="28">
        <v>40</v>
      </c>
      <c r="N86" s="28">
        <f>M86/100*40</f>
        <v>16</v>
      </c>
      <c r="O86" s="28">
        <v>20</v>
      </c>
      <c r="P86" s="28">
        <f>O86/100*60</f>
        <v>12</v>
      </c>
      <c r="Q86" s="28">
        <v>10</v>
      </c>
      <c r="R86" s="28">
        <f>Q86/100*60</f>
        <v>6</v>
      </c>
      <c r="S86" s="28">
        <v>20</v>
      </c>
      <c r="T86" s="28">
        <f>S86/100*60</f>
        <v>12</v>
      </c>
      <c r="U86" s="28">
        <f>J86+L86+N86+P86+R86+T86</f>
        <v>64</v>
      </c>
      <c r="V86" s="28"/>
      <c r="W86" s="28"/>
      <c r="X86" s="28">
        <v>0</v>
      </c>
      <c r="Y86" s="28">
        <v>0</v>
      </c>
      <c r="Z86" s="62">
        <f>Y86+X86+U86</f>
        <v>64</v>
      </c>
      <c r="AA86" s="31">
        <v>54075.5</v>
      </c>
      <c r="AB86" s="31">
        <v>54075.5</v>
      </c>
      <c r="AC86" s="46">
        <f t="shared" si="28"/>
        <v>27037.75</v>
      </c>
      <c r="AD86" s="75">
        <f t="shared" si="24"/>
        <v>13518.88</v>
      </c>
      <c r="AE86" s="75">
        <f t="shared" si="25"/>
        <v>9463.2099999999991</v>
      </c>
      <c r="AF86" s="75">
        <f t="shared" si="26"/>
        <v>4055.6600000000017</v>
      </c>
      <c r="AG86" s="91">
        <v>27037.75</v>
      </c>
      <c r="AH86" s="35" t="s">
        <v>662</v>
      </c>
      <c r="AI86" s="88"/>
      <c r="AJ86" s="89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</row>
    <row r="87" spans="1:100" ht="38.4" customHeight="1" x14ac:dyDescent="0.3">
      <c r="A87" s="28">
        <v>84</v>
      </c>
      <c r="B87" s="29">
        <v>62985</v>
      </c>
      <c r="C87" s="37" t="s">
        <v>323</v>
      </c>
      <c r="D87" s="53" t="s">
        <v>772</v>
      </c>
      <c r="E87" s="37" t="s">
        <v>773</v>
      </c>
      <c r="F87" s="37" t="s">
        <v>773</v>
      </c>
      <c r="G87" s="29" t="s">
        <v>947</v>
      </c>
      <c r="H87" s="94">
        <v>22798786</v>
      </c>
      <c r="I87" s="28">
        <v>15</v>
      </c>
      <c r="J87" s="28">
        <f>I87/100*40</f>
        <v>6</v>
      </c>
      <c r="K87" s="28">
        <v>22</v>
      </c>
      <c r="L87" s="28">
        <f>K87/100*40</f>
        <v>8.8000000000000007</v>
      </c>
      <c r="M87" s="28">
        <v>30</v>
      </c>
      <c r="N87" s="28">
        <f>M87/100*40</f>
        <v>12</v>
      </c>
      <c r="O87" s="28">
        <v>20</v>
      </c>
      <c r="P87" s="28">
        <f>O87/100*60</f>
        <v>12</v>
      </c>
      <c r="Q87" s="28">
        <v>20</v>
      </c>
      <c r="R87" s="28">
        <f>Q87/100*60</f>
        <v>12</v>
      </c>
      <c r="S87" s="28">
        <v>20</v>
      </c>
      <c r="T87" s="28">
        <f>S87/100*60</f>
        <v>12</v>
      </c>
      <c r="U87" s="28">
        <f>J87+L87+N87+P87+R87+T87</f>
        <v>62.8</v>
      </c>
      <c r="V87" s="28"/>
      <c r="W87" s="28"/>
      <c r="X87" s="28">
        <f>+V87+W87</f>
        <v>0</v>
      </c>
      <c r="Y87" s="28">
        <v>0</v>
      </c>
      <c r="Z87" s="62">
        <f>Y87+X87+U87</f>
        <v>62.8</v>
      </c>
      <c r="AA87" s="31">
        <v>55307.77</v>
      </c>
      <c r="AB87" s="31">
        <v>55307.77</v>
      </c>
      <c r="AC87" s="46">
        <f t="shared" si="28"/>
        <v>27653.884999999998</v>
      </c>
      <c r="AD87" s="75">
        <f t="shared" si="24"/>
        <v>13826.95</v>
      </c>
      <c r="AE87" s="75">
        <f t="shared" si="25"/>
        <v>9678.86</v>
      </c>
      <c r="AF87" s="75">
        <f t="shared" si="26"/>
        <v>4148.0799999999981</v>
      </c>
      <c r="AG87" s="91">
        <v>27653.89</v>
      </c>
      <c r="AH87" s="35" t="s">
        <v>662</v>
      </c>
      <c r="AI87" s="88"/>
      <c r="AJ87" s="89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</row>
    <row r="88" spans="1:100" ht="38.4" customHeight="1" x14ac:dyDescent="0.3">
      <c r="A88" s="28">
        <v>85</v>
      </c>
      <c r="B88" s="29">
        <v>63406</v>
      </c>
      <c r="C88" s="37" t="s">
        <v>463</v>
      </c>
      <c r="D88" s="53" t="s">
        <v>774</v>
      </c>
      <c r="E88" s="37" t="s">
        <v>775</v>
      </c>
      <c r="F88" s="37" t="s">
        <v>775</v>
      </c>
      <c r="G88" s="29" t="s">
        <v>948</v>
      </c>
      <c r="H88" s="94">
        <v>22798767</v>
      </c>
      <c r="I88" s="28">
        <v>15</v>
      </c>
      <c r="J88" s="28">
        <f>I88/100*40</f>
        <v>6</v>
      </c>
      <c r="K88" s="28">
        <v>22</v>
      </c>
      <c r="L88" s="28">
        <f>K88/100*40</f>
        <v>8.8000000000000007</v>
      </c>
      <c r="M88" s="28">
        <v>30</v>
      </c>
      <c r="N88" s="28">
        <f>M88/100*40</f>
        <v>12</v>
      </c>
      <c r="O88" s="28">
        <v>20</v>
      </c>
      <c r="P88" s="28">
        <f>O88/100*60</f>
        <v>12</v>
      </c>
      <c r="Q88" s="28">
        <v>20</v>
      </c>
      <c r="R88" s="28">
        <f>Q88/100*60</f>
        <v>12</v>
      </c>
      <c r="S88" s="28">
        <v>20</v>
      </c>
      <c r="T88" s="28">
        <f>S88/100*60</f>
        <v>12</v>
      </c>
      <c r="U88" s="28">
        <f>J88+L88+N88+P88+R88+T88</f>
        <v>62.8</v>
      </c>
      <c r="V88" s="28"/>
      <c r="W88" s="28"/>
      <c r="X88" s="28">
        <f>+V88+W88</f>
        <v>0</v>
      </c>
      <c r="Y88" s="28">
        <v>0</v>
      </c>
      <c r="Z88" s="62">
        <f>Y88+X88+U88</f>
        <v>62.8</v>
      </c>
      <c r="AA88" s="31">
        <v>40980</v>
      </c>
      <c r="AB88" s="31">
        <v>40980</v>
      </c>
      <c r="AC88" s="46">
        <f t="shared" si="28"/>
        <v>20490</v>
      </c>
      <c r="AD88" s="75">
        <f t="shared" si="24"/>
        <v>10245</v>
      </c>
      <c r="AE88" s="75">
        <f t="shared" si="25"/>
        <v>7171.5</v>
      </c>
      <c r="AF88" s="75">
        <f t="shared" si="26"/>
        <v>3073.5</v>
      </c>
      <c r="AG88" s="91">
        <v>20490</v>
      </c>
      <c r="AH88" s="35" t="s">
        <v>662</v>
      </c>
      <c r="AI88" s="88"/>
      <c r="AJ88" s="89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</row>
    <row r="89" spans="1:100" ht="38.4" customHeight="1" x14ac:dyDescent="0.3">
      <c r="A89" s="28">
        <v>86</v>
      </c>
      <c r="B89" s="29">
        <v>63570</v>
      </c>
      <c r="C89" s="37" t="s">
        <v>531</v>
      </c>
      <c r="D89" s="53" t="s">
        <v>776</v>
      </c>
      <c r="E89" s="37" t="s">
        <v>777</v>
      </c>
      <c r="F89" s="37" t="s">
        <v>777</v>
      </c>
      <c r="G89" s="29" t="s">
        <v>949</v>
      </c>
      <c r="H89" s="94">
        <v>22798731</v>
      </c>
      <c r="I89" s="28">
        <v>15</v>
      </c>
      <c r="J89" s="28">
        <f>I89/100*40</f>
        <v>6</v>
      </c>
      <c r="K89" s="28">
        <v>15</v>
      </c>
      <c r="L89" s="28">
        <f>K89/100*40</f>
        <v>6</v>
      </c>
      <c r="M89" s="28">
        <v>40</v>
      </c>
      <c r="N89" s="28">
        <f>M89/100*40</f>
        <v>16</v>
      </c>
      <c r="O89" s="28">
        <v>10</v>
      </c>
      <c r="P89" s="28">
        <f>O89/100*60</f>
        <v>6</v>
      </c>
      <c r="Q89" s="28">
        <v>10</v>
      </c>
      <c r="R89" s="28">
        <f>Q89/100*60</f>
        <v>6</v>
      </c>
      <c r="S89" s="28">
        <v>20</v>
      </c>
      <c r="T89" s="28">
        <f>S89/100*60</f>
        <v>12</v>
      </c>
      <c r="U89" s="28">
        <f>J89+L89+N89+P89+R89+T89</f>
        <v>52</v>
      </c>
      <c r="V89" s="28"/>
      <c r="W89" s="28"/>
      <c r="X89" s="28">
        <f>+V89+W89</f>
        <v>0</v>
      </c>
      <c r="Y89" s="28">
        <v>0</v>
      </c>
      <c r="Z89" s="62">
        <f>Y89+X89+U89</f>
        <v>52</v>
      </c>
      <c r="AA89" s="31">
        <v>47175</v>
      </c>
      <c r="AB89" s="31">
        <v>47175</v>
      </c>
      <c r="AC89" s="46">
        <f t="shared" si="28"/>
        <v>23587.5</v>
      </c>
      <c r="AD89" s="75">
        <f t="shared" si="24"/>
        <v>11793.75</v>
      </c>
      <c r="AE89" s="75">
        <f t="shared" si="25"/>
        <v>8255.6299999999992</v>
      </c>
      <c r="AF89" s="75">
        <f t="shared" si="26"/>
        <v>3538.1200000000008</v>
      </c>
      <c r="AG89" s="91">
        <v>23587.5</v>
      </c>
      <c r="AH89" s="35" t="s">
        <v>662</v>
      </c>
      <c r="AI89" s="88"/>
      <c r="AJ89" s="89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</row>
    <row r="90" spans="1:100" ht="38.4" customHeight="1" x14ac:dyDescent="0.3">
      <c r="A90" s="28">
        <v>87</v>
      </c>
      <c r="B90" s="29">
        <v>63738</v>
      </c>
      <c r="C90" s="37" t="s">
        <v>105</v>
      </c>
      <c r="D90" s="53" t="s">
        <v>778</v>
      </c>
      <c r="E90" s="37" t="s">
        <v>779</v>
      </c>
      <c r="F90" s="37" t="s">
        <v>780</v>
      </c>
      <c r="G90" s="29" t="s">
        <v>950</v>
      </c>
      <c r="H90" s="94">
        <v>22798702</v>
      </c>
      <c r="I90" s="28">
        <v>30</v>
      </c>
      <c r="J90" s="28">
        <f t="shared" si="17"/>
        <v>12</v>
      </c>
      <c r="K90" s="28">
        <v>15</v>
      </c>
      <c r="L90" s="28">
        <f t="shared" si="18"/>
        <v>6</v>
      </c>
      <c r="M90" s="28">
        <v>40</v>
      </c>
      <c r="N90" s="28">
        <f t="shared" si="19"/>
        <v>16</v>
      </c>
      <c r="O90" s="28">
        <v>30</v>
      </c>
      <c r="P90" s="28">
        <f t="shared" si="20"/>
        <v>18</v>
      </c>
      <c r="Q90" s="28">
        <v>30</v>
      </c>
      <c r="R90" s="28">
        <f t="shared" si="21"/>
        <v>18</v>
      </c>
      <c r="S90" s="28">
        <v>20</v>
      </c>
      <c r="T90" s="28">
        <f t="shared" si="13"/>
        <v>12</v>
      </c>
      <c r="U90" s="28">
        <f t="shared" si="22"/>
        <v>82</v>
      </c>
      <c r="V90" s="28"/>
      <c r="W90" s="28"/>
      <c r="X90" s="28">
        <v>0</v>
      </c>
      <c r="Y90" s="28">
        <v>0</v>
      </c>
      <c r="Z90" s="62">
        <f t="shared" si="23"/>
        <v>82</v>
      </c>
      <c r="AA90" s="31">
        <v>275418</v>
      </c>
      <c r="AB90" s="31">
        <v>275418</v>
      </c>
      <c r="AC90" s="46">
        <f t="shared" si="28"/>
        <v>137709</v>
      </c>
      <c r="AD90" s="75">
        <f t="shared" si="24"/>
        <v>68854.5</v>
      </c>
      <c r="AE90" s="75">
        <f t="shared" si="25"/>
        <v>48198.15</v>
      </c>
      <c r="AF90" s="75">
        <f t="shared" si="26"/>
        <v>20656.349999999999</v>
      </c>
      <c r="AG90" s="91">
        <v>137709</v>
      </c>
      <c r="AH90" s="35" t="s">
        <v>663</v>
      </c>
      <c r="AI90" s="88"/>
      <c r="AJ90" s="89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</row>
    <row r="91" spans="1:100" ht="38.4" customHeight="1" thickBot="1" x14ac:dyDescent="0.35">
      <c r="A91" s="32">
        <v>88</v>
      </c>
      <c r="B91" s="33">
        <v>63684</v>
      </c>
      <c r="C91" s="38" t="s">
        <v>586</v>
      </c>
      <c r="D91" s="54" t="s">
        <v>781</v>
      </c>
      <c r="E91" s="38" t="s">
        <v>782</v>
      </c>
      <c r="F91" s="38" t="s">
        <v>782</v>
      </c>
      <c r="G91" s="33" t="s">
        <v>951</v>
      </c>
      <c r="H91" s="96">
        <v>22798653</v>
      </c>
      <c r="I91" s="32">
        <v>30</v>
      </c>
      <c r="J91" s="32">
        <f t="shared" si="17"/>
        <v>12</v>
      </c>
      <c r="K91" s="32">
        <v>15</v>
      </c>
      <c r="L91" s="32">
        <f t="shared" si="18"/>
        <v>6</v>
      </c>
      <c r="M91" s="32">
        <v>40</v>
      </c>
      <c r="N91" s="32">
        <f t="shared" si="19"/>
        <v>16</v>
      </c>
      <c r="O91" s="32">
        <v>30</v>
      </c>
      <c r="P91" s="32">
        <f t="shared" si="20"/>
        <v>18</v>
      </c>
      <c r="Q91" s="32">
        <v>30</v>
      </c>
      <c r="R91" s="32">
        <f t="shared" si="21"/>
        <v>18</v>
      </c>
      <c r="S91" s="32">
        <v>20</v>
      </c>
      <c r="T91" s="32">
        <f t="shared" si="13"/>
        <v>12</v>
      </c>
      <c r="U91" s="32">
        <f t="shared" si="22"/>
        <v>82</v>
      </c>
      <c r="V91" s="32"/>
      <c r="W91" s="32"/>
      <c r="X91" s="32">
        <f>+V91+W91</f>
        <v>0</v>
      </c>
      <c r="Y91" s="32">
        <v>0</v>
      </c>
      <c r="Z91" s="64">
        <f t="shared" si="23"/>
        <v>82</v>
      </c>
      <c r="AA91" s="34">
        <v>626292.42000000004</v>
      </c>
      <c r="AB91" s="34">
        <v>626292.42000000004</v>
      </c>
      <c r="AC91" s="34">
        <v>219202.35</v>
      </c>
      <c r="AD91" s="77">
        <f>ROUND(AG91*0.5,2)</f>
        <v>40645.18</v>
      </c>
      <c r="AE91" s="77">
        <f>ROUND(AG91*0.35,2)</f>
        <v>28451.63</v>
      </c>
      <c r="AF91" s="77">
        <f t="shared" si="26"/>
        <v>12193.55</v>
      </c>
      <c r="AG91" s="92">
        <v>81290.36</v>
      </c>
      <c r="AH91" s="35" t="s">
        <v>664</v>
      </c>
      <c r="AI91" s="88"/>
      <c r="AJ91" s="89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</row>
    <row r="92" spans="1:100" ht="38.4" customHeight="1" x14ac:dyDescent="0.3">
      <c r="A92" s="3">
        <v>89</v>
      </c>
      <c r="B92" s="7">
        <v>63453</v>
      </c>
      <c r="C92" s="40" t="s">
        <v>93</v>
      </c>
      <c r="D92" s="40"/>
      <c r="E92" s="40"/>
      <c r="F92" s="40"/>
      <c r="G92" s="39"/>
      <c r="H92" s="39"/>
      <c r="I92" s="3">
        <v>22</v>
      </c>
      <c r="J92" s="3">
        <f t="shared" si="17"/>
        <v>8.8000000000000007</v>
      </c>
      <c r="K92" s="3">
        <v>22</v>
      </c>
      <c r="L92" s="3">
        <f t="shared" si="18"/>
        <v>8.8000000000000007</v>
      </c>
      <c r="M92" s="3">
        <v>40</v>
      </c>
      <c r="N92" s="3">
        <f t="shared" si="19"/>
        <v>16</v>
      </c>
      <c r="O92" s="3">
        <v>30</v>
      </c>
      <c r="P92" s="3">
        <f t="shared" si="20"/>
        <v>18</v>
      </c>
      <c r="Q92" s="3">
        <v>30</v>
      </c>
      <c r="R92" s="3">
        <f t="shared" si="21"/>
        <v>18</v>
      </c>
      <c r="S92" s="3">
        <v>20</v>
      </c>
      <c r="T92" s="3">
        <f t="shared" ref="T92:T155" si="29">S92/100*60</f>
        <v>12</v>
      </c>
      <c r="U92" s="3">
        <f t="shared" si="22"/>
        <v>81.599999999999994</v>
      </c>
      <c r="V92" s="6"/>
      <c r="W92" s="6"/>
      <c r="X92" s="3">
        <v>0</v>
      </c>
      <c r="Y92" s="3">
        <v>0</v>
      </c>
      <c r="Z92" s="3">
        <f t="shared" si="23"/>
        <v>81.599999999999994</v>
      </c>
      <c r="AA92" s="10">
        <v>147405.76000000001</v>
      </c>
      <c r="AB92" s="10"/>
      <c r="AC92" s="12">
        <f t="shared" ref="AC92:AC155" si="30">AA92/2</f>
        <v>73702.880000000005</v>
      </c>
      <c r="AD92" s="78"/>
      <c r="AE92" s="78"/>
      <c r="AF92" s="78"/>
      <c r="AG92" s="73"/>
      <c r="AH92" s="35" t="s">
        <v>665</v>
      </c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</row>
    <row r="93" spans="1:100" ht="38.4" customHeight="1" x14ac:dyDescent="0.3">
      <c r="A93" s="3">
        <v>90</v>
      </c>
      <c r="B93" s="7">
        <v>63609</v>
      </c>
      <c r="C93" s="40" t="s">
        <v>102</v>
      </c>
      <c r="D93" s="40"/>
      <c r="E93" s="40"/>
      <c r="F93" s="40"/>
      <c r="G93" s="40"/>
      <c r="H93" s="40"/>
      <c r="I93" s="3">
        <v>22</v>
      </c>
      <c r="J93" s="3">
        <f t="shared" si="17"/>
        <v>8.8000000000000007</v>
      </c>
      <c r="K93" s="3">
        <v>22</v>
      </c>
      <c r="L93" s="3">
        <f t="shared" si="18"/>
        <v>8.8000000000000007</v>
      </c>
      <c r="M93" s="3">
        <v>40</v>
      </c>
      <c r="N93" s="3">
        <f t="shared" si="19"/>
        <v>16</v>
      </c>
      <c r="O93" s="3">
        <v>40</v>
      </c>
      <c r="P93" s="3">
        <f t="shared" si="20"/>
        <v>24</v>
      </c>
      <c r="Q93" s="3">
        <v>20</v>
      </c>
      <c r="R93" s="3">
        <f t="shared" si="21"/>
        <v>12</v>
      </c>
      <c r="S93" s="3">
        <v>20</v>
      </c>
      <c r="T93" s="3">
        <f t="shared" si="29"/>
        <v>12</v>
      </c>
      <c r="U93" s="3">
        <f t="shared" si="22"/>
        <v>81.599999999999994</v>
      </c>
      <c r="V93" s="6"/>
      <c r="W93" s="6"/>
      <c r="X93" s="3">
        <v>0</v>
      </c>
      <c r="Y93" s="3">
        <v>0</v>
      </c>
      <c r="Z93" s="3">
        <f t="shared" si="23"/>
        <v>81.599999999999994</v>
      </c>
      <c r="AA93" s="10">
        <v>76408.2</v>
      </c>
      <c r="AB93" s="10"/>
      <c r="AC93" s="10">
        <f t="shared" si="30"/>
        <v>38204.1</v>
      </c>
      <c r="AD93" s="74"/>
      <c r="AE93" s="74"/>
      <c r="AF93" s="74"/>
      <c r="AG93" s="74"/>
      <c r="AH93" s="35" t="s">
        <v>665</v>
      </c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</row>
    <row r="94" spans="1:100" ht="38.4" customHeight="1" x14ac:dyDescent="0.3">
      <c r="A94" s="6">
        <v>91</v>
      </c>
      <c r="B94" s="7">
        <v>63823</v>
      </c>
      <c r="C94" s="40" t="s">
        <v>145</v>
      </c>
      <c r="D94" s="40"/>
      <c r="E94" s="40"/>
      <c r="F94" s="40"/>
      <c r="G94" s="40"/>
      <c r="H94" s="40"/>
      <c r="I94" s="3">
        <v>22</v>
      </c>
      <c r="J94" s="3">
        <f t="shared" si="17"/>
        <v>8.8000000000000007</v>
      </c>
      <c r="K94" s="3">
        <v>22</v>
      </c>
      <c r="L94" s="3">
        <f t="shared" si="18"/>
        <v>8.8000000000000007</v>
      </c>
      <c r="M94" s="3">
        <v>40</v>
      </c>
      <c r="N94" s="3">
        <f t="shared" si="19"/>
        <v>16</v>
      </c>
      <c r="O94" s="3">
        <v>30</v>
      </c>
      <c r="P94" s="3">
        <f t="shared" si="20"/>
        <v>18</v>
      </c>
      <c r="Q94" s="3">
        <v>30</v>
      </c>
      <c r="R94" s="3">
        <f t="shared" si="21"/>
        <v>18</v>
      </c>
      <c r="S94" s="3">
        <v>20</v>
      </c>
      <c r="T94" s="3">
        <f t="shared" si="29"/>
        <v>12</v>
      </c>
      <c r="U94" s="3">
        <f t="shared" si="22"/>
        <v>81.599999999999994</v>
      </c>
      <c r="V94" s="6"/>
      <c r="W94" s="6"/>
      <c r="X94" s="3">
        <v>0</v>
      </c>
      <c r="Y94" s="3">
        <v>0</v>
      </c>
      <c r="Z94" s="3">
        <f t="shared" si="23"/>
        <v>81.599999999999994</v>
      </c>
      <c r="AA94" s="10">
        <v>104920</v>
      </c>
      <c r="AB94" s="10"/>
      <c r="AC94" s="10">
        <f t="shared" si="30"/>
        <v>52460</v>
      </c>
      <c r="AD94" s="1"/>
      <c r="AE94" s="1"/>
      <c r="AF94" s="1"/>
      <c r="AG94" s="1"/>
      <c r="AH94" s="35" t="s">
        <v>665</v>
      </c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</row>
    <row r="95" spans="1:100" ht="38.4" customHeight="1" x14ac:dyDescent="0.3">
      <c r="A95" s="3">
        <v>92</v>
      </c>
      <c r="B95" s="7">
        <v>62492</v>
      </c>
      <c r="C95" s="40" t="s">
        <v>191</v>
      </c>
      <c r="D95" s="40"/>
      <c r="E95" s="40"/>
      <c r="F95" s="40"/>
      <c r="G95" s="40"/>
      <c r="H95" s="40"/>
      <c r="I95" s="3">
        <v>22</v>
      </c>
      <c r="J95" s="3">
        <f t="shared" si="17"/>
        <v>8.8000000000000007</v>
      </c>
      <c r="K95" s="3">
        <v>22</v>
      </c>
      <c r="L95" s="3">
        <f t="shared" si="18"/>
        <v>8.8000000000000007</v>
      </c>
      <c r="M95" s="3">
        <v>40</v>
      </c>
      <c r="N95" s="3">
        <f t="shared" si="19"/>
        <v>16</v>
      </c>
      <c r="O95" s="3">
        <v>30</v>
      </c>
      <c r="P95" s="3">
        <f t="shared" si="20"/>
        <v>18</v>
      </c>
      <c r="Q95" s="3">
        <v>30</v>
      </c>
      <c r="R95" s="3">
        <f t="shared" si="21"/>
        <v>18</v>
      </c>
      <c r="S95" s="3">
        <v>20</v>
      </c>
      <c r="T95" s="3">
        <f t="shared" si="29"/>
        <v>12</v>
      </c>
      <c r="U95" s="3">
        <f t="shared" si="22"/>
        <v>81.599999999999994</v>
      </c>
      <c r="V95" s="6"/>
      <c r="W95" s="6"/>
      <c r="X95" s="3">
        <f t="shared" ref="X95:X106" si="31">+V95+W95</f>
        <v>0</v>
      </c>
      <c r="Y95" s="3">
        <v>0</v>
      </c>
      <c r="Z95" s="3">
        <f t="shared" si="23"/>
        <v>81.599999999999994</v>
      </c>
      <c r="AA95" s="10">
        <v>240425.16</v>
      </c>
      <c r="AB95" s="10"/>
      <c r="AC95" s="10">
        <f t="shared" si="30"/>
        <v>120212.58</v>
      </c>
      <c r="AD95" s="1"/>
      <c r="AE95" s="1"/>
      <c r="AF95" s="1"/>
      <c r="AG95" s="1"/>
      <c r="AH95" s="35" t="s">
        <v>665</v>
      </c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</row>
    <row r="96" spans="1:100" ht="38.4" customHeight="1" x14ac:dyDescent="0.3">
      <c r="A96" s="3">
        <v>93</v>
      </c>
      <c r="B96" s="7">
        <v>62499</v>
      </c>
      <c r="C96" s="40" t="s">
        <v>195</v>
      </c>
      <c r="D96" s="40"/>
      <c r="E96" s="40"/>
      <c r="F96" s="40"/>
      <c r="G96" s="40"/>
      <c r="H96" s="40"/>
      <c r="I96" s="3">
        <v>22</v>
      </c>
      <c r="J96" s="3">
        <f t="shared" si="17"/>
        <v>8.8000000000000007</v>
      </c>
      <c r="K96" s="3">
        <v>22</v>
      </c>
      <c r="L96" s="3">
        <f t="shared" si="18"/>
        <v>8.8000000000000007</v>
      </c>
      <c r="M96" s="3">
        <v>40</v>
      </c>
      <c r="N96" s="3">
        <f t="shared" si="19"/>
        <v>16</v>
      </c>
      <c r="O96" s="3">
        <v>30</v>
      </c>
      <c r="P96" s="3">
        <f t="shared" si="20"/>
        <v>18</v>
      </c>
      <c r="Q96" s="3">
        <v>30</v>
      </c>
      <c r="R96" s="3">
        <f t="shared" si="21"/>
        <v>18</v>
      </c>
      <c r="S96" s="3">
        <v>20</v>
      </c>
      <c r="T96" s="3">
        <f t="shared" si="29"/>
        <v>12</v>
      </c>
      <c r="U96" s="3">
        <f t="shared" si="22"/>
        <v>81.599999999999994</v>
      </c>
      <c r="V96" s="6"/>
      <c r="W96" s="6"/>
      <c r="X96" s="3">
        <f t="shared" si="31"/>
        <v>0</v>
      </c>
      <c r="Y96" s="3">
        <v>0</v>
      </c>
      <c r="Z96" s="3">
        <f t="shared" si="23"/>
        <v>81.599999999999994</v>
      </c>
      <c r="AA96" s="10">
        <v>102688.32000000001</v>
      </c>
      <c r="AB96" s="10"/>
      <c r="AC96" s="10">
        <f t="shared" si="30"/>
        <v>51344.160000000003</v>
      </c>
      <c r="AD96" s="1"/>
      <c r="AE96" s="1"/>
      <c r="AF96" s="1"/>
      <c r="AG96" s="1"/>
      <c r="AH96" s="35" t="s">
        <v>665</v>
      </c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</row>
    <row r="97" spans="1:100" ht="38.4" customHeight="1" x14ac:dyDescent="0.3">
      <c r="A97" s="3">
        <v>94</v>
      </c>
      <c r="B97" s="7">
        <v>62723</v>
      </c>
      <c r="C97" s="40" t="s">
        <v>262</v>
      </c>
      <c r="D97" s="40"/>
      <c r="E97" s="40"/>
      <c r="F97" s="40"/>
      <c r="G97" s="40"/>
      <c r="H97" s="40"/>
      <c r="I97" s="3">
        <v>22</v>
      </c>
      <c r="J97" s="3">
        <f t="shared" si="17"/>
        <v>8.8000000000000007</v>
      </c>
      <c r="K97" s="3">
        <v>22</v>
      </c>
      <c r="L97" s="3">
        <f t="shared" si="18"/>
        <v>8.8000000000000007</v>
      </c>
      <c r="M97" s="3">
        <v>40</v>
      </c>
      <c r="N97" s="3">
        <f t="shared" si="19"/>
        <v>16</v>
      </c>
      <c r="O97" s="3">
        <v>30</v>
      </c>
      <c r="P97" s="3">
        <f t="shared" si="20"/>
        <v>18</v>
      </c>
      <c r="Q97" s="3">
        <v>30</v>
      </c>
      <c r="R97" s="3">
        <f t="shared" si="21"/>
        <v>18</v>
      </c>
      <c r="S97" s="3">
        <v>20</v>
      </c>
      <c r="T97" s="3">
        <f t="shared" si="29"/>
        <v>12</v>
      </c>
      <c r="U97" s="3">
        <f t="shared" si="22"/>
        <v>81.599999999999994</v>
      </c>
      <c r="V97" s="6"/>
      <c r="W97" s="6"/>
      <c r="X97" s="3">
        <f t="shared" si="31"/>
        <v>0</v>
      </c>
      <c r="Y97" s="3">
        <v>0</v>
      </c>
      <c r="Z97" s="3">
        <f t="shared" si="23"/>
        <v>81.599999999999994</v>
      </c>
      <c r="AA97" s="10">
        <v>395775.49</v>
      </c>
      <c r="AB97" s="10"/>
      <c r="AC97" s="10">
        <f t="shared" si="30"/>
        <v>197887.745</v>
      </c>
      <c r="AD97" s="1"/>
      <c r="AE97" s="1"/>
      <c r="AF97" s="1"/>
      <c r="AG97" s="1"/>
      <c r="AH97" s="35" t="s">
        <v>665</v>
      </c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</row>
    <row r="98" spans="1:100" ht="38.4" customHeight="1" x14ac:dyDescent="0.3">
      <c r="A98" s="6">
        <v>95</v>
      </c>
      <c r="B98" s="7">
        <v>62984</v>
      </c>
      <c r="C98" s="40" t="s">
        <v>322</v>
      </c>
      <c r="D98" s="40"/>
      <c r="E98" s="40"/>
      <c r="F98" s="40"/>
      <c r="G98" s="40"/>
      <c r="H98" s="40"/>
      <c r="I98" s="3">
        <v>22</v>
      </c>
      <c r="J98" s="3">
        <f t="shared" si="17"/>
        <v>8.8000000000000007</v>
      </c>
      <c r="K98" s="3">
        <v>22</v>
      </c>
      <c r="L98" s="3">
        <f t="shared" si="18"/>
        <v>8.8000000000000007</v>
      </c>
      <c r="M98" s="3">
        <v>40</v>
      </c>
      <c r="N98" s="3">
        <f t="shared" si="19"/>
        <v>16</v>
      </c>
      <c r="O98" s="3">
        <v>30</v>
      </c>
      <c r="P98" s="3">
        <f t="shared" si="20"/>
        <v>18</v>
      </c>
      <c r="Q98" s="3">
        <v>30</v>
      </c>
      <c r="R98" s="3">
        <f t="shared" si="21"/>
        <v>18</v>
      </c>
      <c r="S98" s="3">
        <v>20</v>
      </c>
      <c r="T98" s="3">
        <f t="shared" si="29"/>
        <v>12</v>
      </c>
      <c r="U98" s="3">
        <f t="shared" si="22"/>
        <v>81.599999999999994</v>
      </c>
      <c r="V98" s="6"/>
      <c r="W98" s="6"/>
      <c r="X98" s="3">
        <f t="shared" si="31"/>
        <v>0</v>
      </c>
      <c r="Y98" s="3">
        <v>0</v>
      </c>
      <c r="Z98" s="3">
        <f t="shared" ref="Z98:Z161" si="32">Y98+X98+U98</f>
        <v>81.599999999999994</v>
      </c>
      <c r="AA98" s="10">
        <v>195096</v>
      </c>
      <c r="AB98" s="10"/>
      <c r="AC98" s="10">
        <f t="shared" si="30"/>
        <v>97548</v>
      </c>
      <c r="AD98" s="1"/>
      <c r="AE98" s="1"/>
      <c r="AF98" s="1"/>
      <c r="AG98" s="1"/>
      <c r="AH98" s="35" t="s">
        <v>665</v>
      </c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</row>
    <row r="99" spans="1:100" ht="38.4" customHeight="1" x14ac:dyDescent="0.3">
      <c r="A99" s="3">
        <v>96</v>
      </c>
      <c r="B99" s="7">
        <v>63661</v>
      </c>
      <c r="C99" s="40" t="s">
        <v>573</v>
      </c>
      <c r="D99" s="40"/>
      <c r="E99" s="40"/>
      <c r="F99" s="40"/>
      <c r="G99" s="40"/>
      <c r="H99" s="40"/>
      <c r="I99" s="3">
        <v>22</v>
      </c>
      <c r="J99" s="3">
        <f t="shared" si="17"/>
        <v>8.8000000000000007</v>
      </c>
      <c r="K99" s="3">
        <v>22</v>
      </c>
      <c r="L99" s="3">
        <f t="shared" si="18"/>
        <v>8.8000000000000007</v>
      </c>
      <c r="M99" s="3">
        <v>40</v>
      </c>
      <c r="N99" s="3">
        <f t="shared" si="19"/>
        <v>16</v>
      </c>
      <c r="O99" s="3">
        <v>30</v>
      </c>
      <c r="P99" s="3">
        <f t="shared" si="20"/>
        <v>18</v>
      </c>
      <c r="Q99" s="3">
        <v>30</v>
      </c>
      <c r="R99" s="3">
        <f t="shared" si="21"/>
        <v>18</v>
      </c>
      <c r="S99" s="3">
        <v>20</v>
      </c>
      <c r="T99" s="3">
        <f t="shared" si="29"/>
        <v>12</v>
      </c>
      <c r="U99" s="3">
        <f t="shared" si="22"/>
        <v>81.599999999999994</v>
      </c>
      <c r="V99" s="6"/>
      <c r="W99" s="6"/>
      <c r="X99" s="3">
        <f t="shared" si="31"/>
        <v>0</v>
      </c>
      <c r="Y99" s="3">
        <v>0</v>
      </c>
      <c r="Z99" s="3">
        <f t="shared" si="32"/>
        <v>81.599999999999994</v>
      </c>
      <c r="AA99" s="10">
        <v>94038.43</v>
      </c>
      <c r="AB99" s="10"/>
      <c r="AC99" s="10">
        <f t="shared" si="30"/>
        <v>47019.214999999997</v>
      </c>
      <c r="AD99" s="1"/>
      <c r="AE99" s="1"/>
      <c r="AF99" s="1"/>
      <c r="AG99" s="1"/>
      <c r="AH99" s="35" t="s">
        <v>665</v>
      </c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</row>
    <row r="100" spans="1:100" ht="38.4" customHeight="1" x14ac:dyDescent="0.3">
      <c r="A100" s="3">
        <v>97</v>
      </c>
      <c r="B100" s="7">
        <v>63706</v>
      </c>
      <c r="C100" s="40" t="s">
        <v>600</v>
      </c>
      <c r="D100" s="40"/>
      <c r="E100" s="40"/>
      <c r="F100" s="40"/>
      <c r="G100" s="40"/>
      <c r="H100" s="40"/>
      <c r="I100" s="3">
        <v>22</v>
      </c>
      <c r="J100" s="3">
        <f t="shared" si="17"/>
        <v>8.8000000000000007</v>
      </c>
      <c r="K100" s="3">
        <v>22</v>
      </c>
      <c r="L100" s="3">
        <f t="shared" si="18"/>
        <v>8.8000000000000007</v>
      </c>
      <c r="M100" s="3">
        <v>40</v>
      </c>
      <c r="N100" s="3">
        <f t="shared" si="19"/>
        <v>16</v>
      </c>
      <c r="O100" s="3">
        <v>30</v>
      </c>
      <c r="P100" s="3">
        <f t="shared" si="20"/>
        <v>18</v>
      </c>
      <c r="Q100" s="3">
        <v>30</v>
      </c>
      <c r="R100" s="3">
        <f t="shared" si="21"/>
        <v>18</v>
      </c>
      <c r="S100" s="3">
        <v>20</v>
      </c>
      <c r="T100" s="3">
        <f t="shared" si="29"/>
        <v>12</v>
      </c>
      <c r="U100" s="3">
        <f t="shared" si="22"/>
        <v>81.599999999999994</v>
      </c>
      <c r="V100" s="6"/>
      <c r="W100" s="6"/>
      <c r="X100" s="3">
        <f t="shared" si="31"/>
        <v>0</v>
      </c>
      <c r="Y100" s="3">
        <v>0</v>
      </c>
      <c r="Z100" s="3">
        <f t="shared" si="32"/>
        <v>81.599999999999994</v>
      </c>
      <c r="AA100" s="10">
        <v>163655</v>
      </c>
      <c r="AB100" s="10"/>
      <c r="AC100" s="10">
        <f t="shared" si="30"/>
        <v>81827.5</v>
      </c>
      <c r="AD100" s="1"/>
      <c r="AE100" s="1"/>
      <c r="AF100" s="1"/>
      <c r="AG100" s="1"/>
      <c r="AH100" s="35" t="s">
        <v>665</v>
      </c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</row>
    <row r="101" spans="1:100" s="61" customFormat="1" ht="38.4" customHeight="1" x14ac:dyDescent="0.3">
      <c r="A101" s="3">
        <v>98</v>
      </c>
      <c r="B101" s="66">
        <v>62531</v>
      </c>
      <c r="C101" s="58" t="s">
        <v>202</v>
      </c>
      <c r="D101" s="58"/>
      <c r="E101" s="58"/>
      <c r="F101" s="58"/>
      <c r="G101" s="58"/>
      <c r="H101" s="58"/>
      <c r="I101" s="57">
        <v>22</v>
      </c>
      <c r="J101" s="57">
        <f>I101/100*40</f>
        <v>8.8000000000000007</v>
      </c>
      <c r="K101" s="57">
        <v>22</v>
      </c>
      <c r="L101" s="57">
        <f>K101/100*40</f>
        <v>8.8000000000000007</v>
      </c>
      <c r="M101" s="57">
        <v>40</v>
      </c>
      <c r="N101" s="57">
        <f>M101/100*40</f>
        <v>16</v>
      </c>
      <c r="O101" s="57">
        <v>30</v>
      </c>
      <c r="P101" s="57">
        <f>O101/100*60</f>
        <v>18</v>
      </c>
      <c r="Q101" s="57">
        <v>30</v>
      </c>
      <c r="R101" s="57">
        <f>Q101/100*60</f>
        <v>18</v>
      </c>
      <c r="S101" s="57">
        <v>20</v>
      </c>
      <c r="T101" s="57">
        <f>S101/100*60</f>
        <v>12</v>
      </c>
      <c r="U101" s="57">
        <f>J101+L101+N101+P101+R101+T101</f>
        <v>81.599999999999994</v>
      </c>
      <c r="V101" s="57"/>
      <c r="W101" s="59"/>
      <c r="X101" s="57">
        <f>+V101+W101</f>
        <v>0</v>
      </c>
      <c r="Y101" s="57">
        <v>0</v>
      </c>
      <c r="Z101" s="57">
        <f>Y101+X101+U101</f>
        <v>81.599999999999994</v>
      </c>
      <c r="AA101" s="10">
        <v>317061</v>
      </c>
      <c r="AB101" s="10"/>
      <c r="AC101" s="10">
        <f>AA101/2</f>
        <v>158530.5</v>
      </c>
      <c r="AD101" s="60"/>
      <c r="AE101" s="60"/>
      <c r="AF101" s="60"/>
      <c r="AG101" s="60"/>
      <c r="AH101" s="35" t="s">
        <v>665</v>
      </c>
    </row>
    <row r="102" spans="1:100" ht="38.4" customHeight="1" x14ac:dyDescent="0.3">
      <c r="A102" s="6">
        <v>99</v>
      </c>
      <c r="B102" s="7">
        <v>62408</v>
      </c>
      <c r="C102" s="40" t="s">
        <v>167</v>
      </c>
      <c r="D102" s="40"/>
      <c r="E102" s="40"/>
      <c r="F102" s="40"/>
      <c r="G102" s="40"/>
      <c r="H102" s="40"/>
      <c r="I102" s="3">
        <v>22</v>
      </c>
      <c r="J102" s="3">
        <f t="shared" si="17"/>
        <v>8.8000000000000007</v>
      </c>
      <c r="K102" s="3">
        <v>30</v>
      </c>
      <c r="L102" s="3">
        <f t="shared" si="18"/>
        <v>12</v>
      </c>
      <c r="M102" s="3">
        <v>40</v>
      </c>
      <c r="N102" s="3">
        <f t="shared" si="19"/>
        <v>16</v>
      </c>
      <c r="O102" s="3">
        <v>20</v>
      </c>
      <c r="P102" s="3">
        <f t="shared" si="20"/>
        <v>12</v>
      </c>
      <c r="Q102" s="3">
        <v>30</v>
      </c>
      <c r="R102" s="3">
        <f t="shared" si="21"/>
        <v>18</v>
      </c>
      <c r="S102" s="3">
        <v>20</v>
      </c>
      <c r="T102" s="3">
        <f t="shared" si="29"/>
        <v>12</v>
      </c>
      <c r="U102" s="3">
        <f t="shared" si="22"/>
        <v>78.8</v>
      </c>
      <c r="V102" s="6"/>
      <c r="W102" s="6"/>
      <c r="X102" s="3">
        <f t="shared" si="31"/>
        <v>0</v>
      </c>
      <c r="Y102" s="3">
        <v>2.5</v>
      </c>
      <c r="Z102" s="3">
        <f t="shared" si="32"/>
        <v>81.3</v>
      </c>
      <c r="AA102" s="10">
        <v>144054.73000000001</v>
      </c>
      <c r="AB102" s="10"/>
      <c r="AC102" s="10">
        <f t="shared" si="30"/>
        <v>72027.365000000005</v>
      </c>
      <c r="AD102" s="1"/>
      <c r="AE102" s="1"/>
      <c r="AF102" s="1"/>
      <c r="AG102" s="1"/>
      <c r="AH102" s="35" t="s">
        <v>665</v>
      </c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</row>
    <row r="103" spans="1:100" ht="38.4" customHeight="1" x14ac:dyDescent="0.3">
      <c r="A103" s="3">
        <v>100</v>
      </c>
      <c r="B103" s="7">
        <v>62899</v>
      </c>
      <c r="C103" s="40" t="s">
        <v>315</v>
      </c>
      <c r="D103" s="40"/>
      <c r="E103" s="40"/>
      <c r="F103" s="40"/>
      <c r="G103" s="40"/>
      <c r="H103" s="40"/>
      <c r="I103" s="3">
        <v>22</v>
      </c>
      <c r="J103" s="3">
        <f t="shared" si="17"/>
        <v>8.8000000000000007</v>
      </c>
      <c r="K103" s="3">
        <v>30</v>
      </c>
      <c r="L103" s="3">
        <f t="shared" si="18"/>
        <v>12</v>
      </c>
      <c r="M103" s="3">
        <v>40</v>
      </c>
      <c r="N103" s="3">
        <f t="shared" si="19"/>
        <v>16</v>
      </c>
      <c r="O103" s="3">
        <v>20</v>
      </c>
      <c r="P103" s="3">
        <f t="shared" si="20"/>
        <v>12</v>
      </c>
      <c r="Q103" s="3">
        <v>30</v>
      </c>
      <c r="R103" s="3">
        <f t="shared" si="21"/>
        <v>18</v>
      </c>
      <c r="S103" s="3">
        <v>20</v>
      </c>
      <c r="T103" s="3">
        <f t="shared" si="29"/>
        <v>12</v>
      </c>
      <c r="U103" s="3">
        <f t="shared" si="22"/>
        <v>78.8</v>
      </c>
      <c r="V103" s="6"/>
      <c r="W103" s="6"/>
      <c r="X103" s="3">
        <f t="shared" si="31"/>
        <v>0</v>
      </c>
      <c r="Y103" s="3">
        <v>2.5</v>
      </c>
      <c r="Z103" s="3">
        <f t="shared" si="32"/>
        <v>81.3</v>
      </c>
      <c r="AA103" s="10">
        <v>304850</v>
      </c>
      <c r="AB103" s="10"/>
      <c r="AC103" s="10">
        <f t="shared" si="30"/>
        <v>152425</v>
      </c>
      <c r="AD103" s="1"/>
      <c r="AE103" s="1"/>
      <c r="AF103" s="1"/>
      <c r="AG103" s="1"/>
      <c r="AH103" s="35" t="s">
        <v>665</v>
      </c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</row>
    <row r="104" spans="1:100" ht="38.4" customHeight="1" x14ac:dyDescent="0.3">
      <c r="A104" s="3">
        <v>101</v>
      </c>
      <c r="B104" s="7">
        <v>63049</v>
      </c>
      <c r="C104" s="40" t="s">
        <v>361</v>
      </c>
      <c r="D104" s="40"/>
      <c r="E104" s="40"/>
      <c r="F104" s="40"/>
      <c r="G104" s="40"/>
      <c r="H104" s="40"/>
      <c r="I104" s="3">
        <v>15</v>
      </c>
      <c r="J104" s="3">
        <f t="shared" si="17"/>
        <v>6</v>
      </c>
      <c r="K104" s="3">
        <v>22</v>
      </c>
      <c r="L104" s="3">
        <f t="shared" si="18"/>
        <v>8.8000000000000007</v>
      </c>
      <c r="M104" s="3">
        <v>40</v>
      </c>
      <c r="N104" s="3">
        <f t="shared" si="19"/>
        <v>16</v>
      </c>
      <c r="O104" s="3">
        <v>30</v>
      </c>
      <c r="P104" s="3">
        <f t="shared" si="20"/>
        <v>18</v>
      </c>
      <c r="Q104" s="3">
        <v>30</v>
      </c>
      <c r="R104" s="3">
        <f t="shared" si="21"/>
        <v>18</v>
      </c>
      <c r="S104" s="3">
        <v>20</v>
      </c>
      <c r="T104" s="3">
        <f t="shared" si="29"/>
        <v>12</v>
      </c>
      <c r="U104" s="3">
        <f t="shared" si="22"/>
        <v>78.8</v>
      </c>
      <c r="V104" s="6"/>
      <c r="W104" s="6"/>
      <c r="X104" s="3">
        <f t="shared" si="31"/>
        <v>0</v>
      </c>
      <c r="Y104" s="3">
        <v>2.5</v>
      </c>
      <c r="Z104" s="3">
        <f t="shared" si="32"/>
        <v>81.3</v>
      </c>
      <c r="AA104" s="10">
        <v>128544</v>
      </c>
      <c r="AB104" s="10"/>
      <c r="AC104" s="10">
        <f t="shared" si="30"/>
        <v>64272</v>
      </c>
      <c r="AD104" s="1"/>
      <c r="AE104" s="1"/>
      <c r="AF104" s="1"/>
      <c r="AG104" s="1"/>
      <c r="AH104" s="35" t="s">
        <v>665</v>
      </c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</row>
    <row r="105" spans="1:100" ht="38.4" customHeight="1" x14ac:dyDescent="0.3">
      <c r="A105" s="3">
        <v>102</v>
      </c>
      <c r="B105" s="7">
        <v>63129</v>
      </c>
      <c r="C105" s="40" t="s">
        <v>390</v>
      </c>
      <c r="D105" s="40"/>
      <c r="E105" s="40"/>
      <c r="F105" s="40"/>
      <c r="G105" s="40"/>
      <c r="H105" s="40"/>
      <c r="I105" s="3">
        <v>22</v>
      </c>
      <c r="J105" s="3">
        <f t="shared" si="17"/>
        <v>8.8000000000000007</v>
      </c>
      <c r="K105" s="3">
        <v>30</v>
      </c>
      <c r="L105" s="3">
        <f t="shared" si="18"/>
        <v>12</v>
      </c>
      <c r="M105" s="3">
        <v>40</v>
      </c>
      <c r="N105" s="3">
        <f t="shared" si="19"/>
        <v>16</v>
      </c>
      <c r="O105" s="3">
        <v>20</v>
      </c>
      <c r="P105" s="3">
        <f t="shared" si="20"/>
        <v>12</v>
      </c>
      <c r="Q105" s="3">
        <v>30</v>
      </c>
      <c r="R105" s="3">
        <f t="shared" si="21"/>
        <v>18</v>
      </c>
      <c r="S105" s="3">
        <v>20</v>
      </c>
      <c r="T105" s="3">
        <f t="shared" si="29"/>
        <v>12</v>
      </c>
      <c r="U105" s="3">
        <f t="shared" si="22"/>
        <v>78.8</v>
      </c>
      <c r="V105" s="6"/>
      <c r="W105" s="6"/>
      <c r="X105" s="3">
        <f t="shared" si="31"/>
        <v>0</v>
      </c>
      <c r="Y105" s="3">
        <v>2.5</v>
      </c>
      <c r="Z105" s="3">
        <f t="shared" si="32"/>
        <v>81.3</v>
      </c>
      <c r="AA105" s="10">
        <v>152122.65</v>
      </c>
      <c r="AB105" s="10"/>
      <c r="AC105" s="10">
        <f t="shared" si="30"/>
        <v>76061.324999999997</v>
      </c>
      <c r="AD105" s="1"/>
      <c r="AE105" s="1"/>
      <c r="AF105" s="1"/>
      <c r="AG105" s="1"/>
      <c r="AH105" s="35" t="s">
        <v>665</v>
      </c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</row>
    <row r="106" spans="1:100" ht="38.4" customHeight="1" x14ac:dyDescent="0.3">
      <c r="A106" s="6">
        <v>103</v>
      </c>
      <c r="B106" s="7">
        <v>63600</v>
      </c>
      <c r="C106" s="40" t="s">
        <v>545</v>
      </c>
      <c r="D106" s="40"/>
      <c r="E106" s="40"/>
      <c r="F106" s="40"/>
      <c r="G106" s="40"/>
      <c r="H106" s="40"/>
      <c r="I106" s="3">
        <v>22</v>
      </c>
      <c r="J106" s="3">
        <f t="shared" si="17"/>
        <v>8.8000000000000007</v>
      </c>
      <c r="K106" s="3">
        <v>15</v>
      </c>
      <c r="L106" s="3">
        <f t="shared" si="18"/>
        <v>6</v>
      </c>
      <c r="M106" s="3">
        <v>40</v>
      </c>
      <c r="N106" s="3">
        <f t="shared" si="19"/>
        <v>16</v>
      </c>
      <c r="O106" s="3">
        <v>20</v>
      </c>
      <c r="P106" s="3">
        <f t="shared" si="20"/>
        <v>12</v>
      </c>
      <c r="Q106" s="3">
        <v>40</v>
      </c>
      <c r="R106" s="3">
        <f t="shared" si="21"/>
        <v>24</v>
      </c>
      <c r="S106" s="3">
        <v>20</v>
      </c>
      <c r="T106" s="3">
        <f t="shared" si="29"/>
        <v>12</v>
      </c>
      <c r="U106" s="3">
        <f t="shared" si="22"/>
        <v>78.8</v>
      </c>
      <c r="V106" s="6"/>
      <c r="W106" s="6"/>
      <c r="X106" s="3">
        <f t="shared" si="31"/>
        <v>0</v>
      </c>
      <c r="Y106" s="3">
        <v>2.5</v>
      </c>
      <c r="Z106" s="3">
        <f t="shared" si="32"/>
        <v>81.3</v>
      </c>
      <c r="AA106" s="10">
        <v>252991</v>
      </c>
      <c r="AB106" s="10"/>
      <c r="AC106" s="10">
        <f t="shared" si="30"/>
        <v>126495.5</v>
      </c>
      <c r="AD106" s="1"/>
      <c r="AE106" s="1"/>
      <c r="AF106" s="1"/>
      <c r="AG106" s="1"/>
      <c r="AH106" s="35" t="s">
        <v>665</v>
      </c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</row>
    <row r="107" spans="1:100" ht="38.4" customHeight="1" x14ac:dyDescent="0.3">
      <c r="A107" s="3">
        <v>104</v>
      </c>
      <c r="B107" s="7">
        <v>62904</v>
      </c>
      <c r="C107" s="40" t="s">
        <v>26</v>
      </c>
      <c r="D107" s="40"/>
      <c r="E107" s="40"/>
      <c r="F107" s="40"/>
      <c r="G107" s="40"/>
      <c r="H107" s="40"/>
      <c r="I107" s="3">
        <v>22</v>
      </c>
      <c r="J107" s="3">
        <f t="shared" si="17"/>
        <v>8.8000000000000007</v>
      </c>
      <c r="K107" s="3">
        <v>30</v>
      </c>
      <c r="L107" s="3">
        <f t="shared" si="18"/>
        <v>12</v>
      </c>
      <c r="M107" s="3">
        <v>30</v>
      </c>
      <c r="N107" s="3">
        <f t="shared" si="19"/>
        <v>12</v>
      </c>
      <c r="O107" s="3">
        <v>30</v>
      </c>
      <c r="P107" s="3">
        <f t="shared" si="20"/>
        <v>18</v>
      </c>
      <c r="Q107" s="3">
        <v>30</v>
      </c>
      <c r="R107" s="3">
        <f t="shared" si="21"/>
        <v>18</v>
      </c>
      <c r="S107" s="3">
        <v>20</v>
      </c>
      <c r="T107" s="3">
        <f t="shared" si="29"/>
        <v>12</v>
      </c>
      <c r="U107" s="3">
        <f t="shared" si="22"/>
        <v>80.8</v>
      </c>
      <c r="V107" s="6"/>
      <c r="W107" s="6"/>
      <c r="X107" s="3">
        <v>0</v>
      </c>
      <c r="Y107" s="3">
        <v>0</v>
      </c>
      <c r="Z107" s="3">
        <f t="shared" si="32"/>
        <v>80.8</v>
      </c>
      <c r="AA107" s="10">
        <v>109895</v>
      </c>
      <c r="AB107" s="10"/>
      <c r="AC107" s="10">
        <f t="shared" si="30"/>
        <v>54947.5</v>
      </c>
      <c r="AD107" s="1"/>
      <c r="AE107" s="1"/>
      <c r="AF107" s="1"/>
      <c r="AG107" s="1"/>
      <c r="AH107" s="35" t="s">
        <v>665</v>
      </c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</row>
    <row r="108" spans="1:100" ht="38.4" customHeight="1" x14ac:dyDescent="0.3">
      <c r="A108" s="3">
        <v>105</v>
      </c>
      <c r="B108" s="7">
        <v>62410</v>
      </c>
      <c r="C108" s="40" t="s">
        <v>168</v>
      </c>
      <c r="D108" s="40"/>
      <c r="E108" s="40"/>
      <c r="F108" s="40"/>
      <c r="G108" s="40"/>
      <c r="H108" s="40"/>
      <c r="I108" s="3">
        <v>22</v>
      </c>
      <c r="J108" s="3">
        <f t="shared" si="17"/>
        <v>8.8000000000000007</v>
      </c>
      <c r="K108" s="3">
        <v>30</v>
      </c>
      <c r="L108" s="3">
        <f t="shared" si="18"/>
        <v>12</v>
      </c>
      <c r="M108" s="3">
        <v>30</v>
      </c>
      <c r="N108" s="3">
        <f t="shared" si="19"/>
        <v>12</v>
      </c>
      <c r="O108" s="3">
        <v>30</v>
      </c>
      <c r="P108" s="3">
        <f t="shared" si="20"/>
        <v>18</v>
      </c>
      <c r="Q108" s="3">
        <v>30</v>
      </c>
      <c r="R108" s="3">
        <f t="shared" si="21"/>
        <v>18</v>
      </c>
      <c r="S108" s="3">
        <v>20</v>
      </c>
      <c r="T108" s="3">
        <f t="shared" si="29"/>
        <v>12</v>
      </c>
      <c r="U108" s="3">
        <f t="shared" si="22"/>
        <v>80.8</v>
      </c>
      <c r="V108" s="6"/>
      <c r="W108" s="6"/>
      <c r="X108" s="3">
        <f>+V108+W108</f>
        <v>0</v>
      </c>
      <c r="Y108" s="3">
        <v>0</v>
      </c>
      <c r="Z108" s="3">
        <f t="shared" si="32"/>
        <v>80.8</v>
      </c>
      <c r="AA108" s="10">
        <v>89203.62</v>
      </c>
      <c r="AB108" s="10"/>
      <c r="AC108" s="10">
        <f t="shared" si="30"/>
        <v>44601.81</v>
      </c>
      <c r="AD108" s="1"/>
      <c r="AE108" s="1"/>
      <c r="AF108" s="1"/>
      <c r="AG108" s="1"/>
      <c r="AH108" s="35" t="s">
        <v>665</v>
      </c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</row>
    <row r="109" spans="1:100" ht="38.4" customHeight="1" x14ac:dyDescent="0.3">
      <c r="A109" s="3">
        <v>106</v>
      </c>
      <c r="B109" s="7">
        <v>62535</v>
      </c>
      <c r="C109" s="40" t="s">
        <v>205</v>
      </c>
      <c r="D109" s="40"/>
      <c r="E109" s="40"/>
      <c r="F109" s="40"/>
      <c r="G109" s="40"/>
      <c r="H109" s="40"/>
      <c r="I109" s="3">
        <v>22</v>
      </c>
      <c r="J109" s="3">
        <f t="shared" si="17"/>
        <v>8.8000000000000007</v>
      </c>
      <c r="K109" s="3">
        <v>15</v>
      </c>
      <c r="L109" s="3">
        <f t="shared" si="18"/>
        <v>6</v>
      </c>
      <c r="M109" s="3">
        <v>30</v>
      </c>
      <c r="N109" s="3">
        <f t="shared" si="19"/>
        <v>12</v>
      </c>
      <c r="O109" s="3">
        <v>30</v>
      </c>
      <c r="P109" s="3">
        <f t="shared" si="20"/>
        <v>18</v>
      </c>
      <c r="Q109" s="3">
        <v>40</v>
      </c>
      <c r="R109" s="3">
        <f t="shared" si="21"/>
        <v>24</v>
      </c>
      <c r="S109" s="3">
        <v>20</v>
      </c>
      <c r="T109" s="3">
        <f t="shared" si="29"/>
        <v>12</v>
      </c>
      <c r="U109" s="3">
        <f t="shared" si="22"/>
        <v>80.8</v>
      </c>
      <c r="V109" s="6"/>
      <c r="W109" s="6"/>
      <c r="X109" s="3">
        <f>+V109+W109</f>
        <v>0</v>
      </c>
      <c r="Y109" s="3">
        <v>0</v>
      </c>
      <c r="Z109" s="3">
        <f t="shared" si="32"/>
        <v>80.8</v>
      </c>
      <c r="AA109" s="10">
        <v>105000</v>
      </c>
      <c r="AB109" s="10"/>
      <c r="AC109" s="10">
        <f t="shared" si="30"/>
        <v>52500</v>
      </c>
      <c r="AD109" s="1"/>
      <c r="AE109" s="1"/>
      <c r="AF109" s="1"/>
      <c r="AG109" s="1"/>
      <c r="AH109" s="35" t="s">
        <v>665</v>
      </c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</row>
    <row r="110" spans="1:100" ht="38.4" customHeight="1" x14ac:dyDescent="0.3">
      <c r="A110" s="6">
        <v>107</v>
      </c>
      <c r="B110" s="7">
        <v>62686</v>
      </c>
      <c r="C110" s="40" t="s">
        <v>256</v>
      </c>
      <c r="D110" s="40"/>
      <c r="E110" s="40"/>
      <c r="F110" s="40"/>
      <c r="G110" s="40"/>
      <c r="H110" s="40"/>
      <c r="I110" s="3">
        <v>30</v>
      </c>
      <c r="J110" s="3">
        <f t="shared" si="17"/>
        <v>12</v>
      </c>
      <c r="K110" s="3">
        <v>22</v>
      </c>
      <c r="L110" s="3">
        <f t="shared" si="18"/>
        <v>8.8000000000000007</v>
      </c>
      <c r="M110" s="3">
        <v>30</v>
      </c>
      <c r="N110" s="3">
        <f t="shared" si="19"/>
        <v>12</v>
      </c>
      <c r="O110" s="3">
        <v>30</v>
      </c>
      <c r="P110" s="3">
        <f t="shared" si="20"/>
        <v>18</v>
      </c>
      <c r="Q110" s="3">
        <v>30</v>
      </c>
      <c r="R110" s="3">
        <f t="shared" si="21"/>
        <v>18</v>
      </c>
      <c r="S110" s="3">
        <v>20</v>
      </c>
      <c r="T110" s="3">
        <f t="shared" si="29"/>
        <v>12</v>
      </c>
      <c r="U110" s="3">
        <f t="shared" si="22"/>
        <v>80.8</v>
      </c>
      <c r="V110" s="6"/>
      <c r="W110" s="6"/>
      <c r="X110" s="3">
        <f>+V110+W110</f>
        <v>0</v>
      </c>
      <c r="Y110" s="3">
        <v>0</v>
      </c>
      <c r="Z110" s="3">
        <f t="shared" si="32"/>
        <v>80.8</v>
      </c>
      <c r="AA110" s="10">
        <v>48060</v>
      </c>
      <c r="AB110" s="10"/>
      <c r="AC110" s="10">
        <f t="shared" si="30"/>
        <v>24030</v>
      </c>
      <c r="AD110" s="1"/>
      <c r="AE110" s="1"/>
      <c r="AF110" s="1"/>
      <c r="AG110" s="1"/>
      <c r="AH110" s="35" t="s">
        <v>665</v>
      </c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</row>
    <row r="111" spans="1:100" ht="38.4" customHeight="1" x14ac:dyDescent="0.3">
      <c r="A111" s="3">
        <v>108</v>
      </c>
      <c r="B111" s="7">
        <v>63225</v>
      </c>
      <c r="C111" s="40" t="s">
        <v>410</v>
      </c>
      <c r="D111" s="40"/>
      <c r="E111" s="40"/>
      <c r="F111" s="40"/>
      <c r="G111" s="40"/>
      <c r="H111" s="40"/>
      <c r="I111" s="3">
        <v>22</v>
      </c>
      <c r="J111" s="3">
        <f t="shared" si="17"/>
        <v>8.8000000000000007</v>
      </c>
      <c r="K111" s="3">
        <v>30</v>
      </c>
      <c r="L111" s="3">
        <f t="shared" si="18"/>
        <v>12</v>
      </c>
      <c r="M111" s="3">
        <v>30</v>
      </c>
      <c r="N111" s="3">
        <f t="shared" si="19"/>
        <v>12</v>
      </c>
      <c r="O111" s="3">
        <v>30</v>
      </c>
      <c r="P111" s="3">
        <f t="shared" si="20"/>
        <v>18</v>
      </c>
      <c r="Q111" s="3">
        <v>30</v>
      </c>
      <c r="R111" s="3">
        <f t="shared" si="21"/>
        <v>18</v>
      </c>
      <c r="S111" s="3">
        <v>20</v>
      </c>
      <c r="T111" s="3">
        <f t="shared" si="29"/>
        <v>12</v>
      </c>
      <c r="U111" s="3">
        <f t="shared" si="22"/>
        <v>80.8</v>
      </c>
      <c r="V111" s="6"/>
      <c r="W111" s="6"/>
      <c r="X111" s="3">
        <f>+V111+W111</f>
        <v>0</v>
      </c>
      <c r="Y111" s="3">
        <v>0</v>
      </c>
      <c r="Z111" s="3">
        <f t="shared" si="32"/>
        <v>80.8</v>
      </c>
      <c r="AA111" s="10">
        <v>235093.94</v>
      </c>
      <c r="AB111" s="10"/>
      <c r="AC111" s="10">
        <f t="shared" si="30"/>
        <v>117546.97</v>
      </c>
      <c r="AD111" s="1"/>
      <c r="AE111" s="1"/>
      <c r="AF111" s="1"/>
      <c r="AG111" s="1"/>
      <c r="AH111" s="35" t="s">
        <v>665</v>
      </c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</row>
    <row r="112" spans="1:100" ht="38.4" customHeight="1" x14ac:dyDescent="0.3">
      <c r="A112" s="3">
        <v>109</v>
      </c>
      <c r="B112" s="7">
        <v>62932</v>
      </c>
      <c r="C112" s="40" t="s">
        <v>35</v>
      </c>
      <c r="D112" s="40"/>
      <c r="E112" s="40"/>
      <c r="F112" s="40"/>
      <c r="G112" s="40"/>
      <c r="H112" s="40"/>
      <c r="I112" s="3">
        <v>22</v>
      </c>
      <c r="J112" s="3">
        <f t="shared" si="17"/>
        <v>8.8000000000000007</v>
      </c>
      <c r="K112" s="3">
        <v>30</v>
      </c>
      <c r="L112" s="3">
        <f t="shared" si="18"/>
        <v>12</v>
      </c>
      <c r="M112" s="3">
        <v>40</v>
      </c>
      <c r="N112" s="3">
        <f t="shared" si="19"/>
        <v>16</v>
      </c>
      <c r="O112" s="3">
        <v>20</v>
      </c>
      <c r="P112" s="3">
        <f t="shared" si="20"/>
        <v>12</v>
      </c>
      <c r="Q112" s="3">
        <v>30</v>
      </c>
      <c r="R112" s="3">
        <f t="shared" si="21"/>
        <v>18</v>
      </c>
      <c r="S112" s="3">
        <v>20</v>
      </c>
      <c r="T112" s="3">
        <f t="shared" si="29"/>
        <v>12</v>
      </c>
      <c r="U112" s="3">
        <f t="shared" si="22"/>
        <v>78.8</v>
      </c>
      <c r="V112" s="6"/>
      <c r="W112" s="6"/>
      <c r="X112" s="3">
        <v>0</v>
      </c>
      <c r="Y112" s="3">
        <v>0</v>
      </c>
      <c r="Z112" s="3">
        <f t="shared" si="32"/>
        <v>78.8</v>
      </c>
      <c r="AA112" s="10">
        <v>45249</v>
      </c>
      <c r="AB112" s="10"/>
      <c r="AC112" s="10">
        <f t="shared" si="30"/>
        <v>22624.5</v>
      </c>
      <c r="AD112" s="1"/>
      <c r="AE112" s="1"/>
      <c r="AF112" s="1"/>
      <c r="AG112" s="1"/>
      <c r="AH112" s="35" t="s">
        <v>665</v>
      </c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</row>
    <row r="113" spans="1:100" ht="38.4" customHeight="1" x14ac:dyDescent="0.3">
      <c r="A113" s="3">
        <v>110</v>
      </c>
      <c r="B113" s="7">
        <v>62943</v>
      </c>
      <c r="C113" s="40" t="s">
        <v>39</v>
      </c>
      <c r="D113" s="40"/>
      <c r="E113" s="40"/>
      <c r="F113" s="40"/>
      <c r="G113" s="40"/>
      <c r="H113" s="40"/>
      <c r="I113" s="3">
        <v>22</v>
      </c>
      <c r="J113" s="3">
        <f t="shared" si="17"/>
        <v>8.8000000000000007</v>
      </c>
      <c r="K113" s="3">
        <v>30</v>
      </c>
      <c r="L113" s="3">
        <f t="shared" si="18"/>
        <v>12</v>
      </c>
      <c r="M113" s="3">
        <v>40</v>
      </c>
      <c r="N113" s="3">
        <f t="shared" si="19"/>
        <v>16</v>
      </c>
      <c r="O113" s="3">
        <v>20</v>
      </c>
      <c r="P113" s="3">
        <f t="shared" si="20"/>
        <v>12</v>
      </c>
      <c r="Q113" s="3">
        <v>30</v>
      </c>
      <c r="R113" s="3">
        <f t="shared" si="21"/>
        <v>18</v>
      </c>
      <c r="S113" s="3">
        <v>20</v>
      </c>
      <c r="T113" s="3">
        <f t="shared" si="29"/>
        <v>12</v>
      </c>
      <c r="U113" s="3">
        <f t="shared" si="22"/>
        <v>78.8</v>
      </c>
      <c r="V113" s="6"/>
      <c r="W113" s="6"/>
      <c r="X113" s="3">
        <v>0</v>
      </c>
      <c r="Y113" s="3">
        <v>0</v>
      </c>
      <c r="Z113" s="3">
        <f t="shared" si="32"/>
        <v>78.8</v>
      </c>
      <c r="AA113" s="10">
        <v>172979.53</v>
      </c>
      <c r="AB113" s="10"/>
      <c r="AC113" s="10">
        <f t="shared" si="30"/>
        <v>86489.764999999999</v>
      </c>
      <c r="AD113" s="1"/>
      <c r="AE113" s="1"/>
      <c r="AF113" s="1"/>
      <c r="AG113" s="1"/>
      <c r="AH113" s="35" t="s">
        <v>665</v>
      </c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</row>
    <row r="114" spans="1:100" ht="38.4" customHeight="1" x14ac:dyDescent="0.3">
      <c r="A114" s="6">
        <v>111</v>
      </c>
      <c r="B114" s="7">
        <v>63130</v>
      </c>
      <c r="C114" s="40" t="s">
        <v>60</v>
      </c>
      <c r="D114" s="40"/>
      <c r="E114" s="40"/>
      <c r="F114" s="40"/>
      <c r="G114" s="40"/>
      <c r="H114" s="40"/>
      <c r="I114" s="3">
        <v>22</v>
      </c>
      <c r="J114" s="3">
        <f t="shared" si="17"/>
        <v>8.8000000000000007</v>
      </c>
      <c r="K114" s="3">
        <v>30</v>
      </c>
      <c r="L114" s="3">
        <f t="shared" si="18"/>
        <v>12</v>
      </c>
      <c r="M114" s="3">
        <v>40</v>
      </c>
      <c r="N114" s="3">
        <f t="shared" si="19"/>
        <v>16</v>
      </c>
      <c r="O114" s="3">
        <v>20</v>
      </c>
      <c r="P114" s="3">
        <f t="shared" si="20"/>
        <v>12</v>
      </c>
      <c r="Q114" s="3">
        <v>30</v>
      </c>
      <c r="R114" s="3">
        <f t="shared" si="21"/>
        <v>18</v>
      </c>
      <c r="S114" s="3">
        <v>20</v>
      </c>
      <c r="T114" s="3">
        <f t="shared" si="29"/>
        <v>12</v>
      </c>
      <c r="U114" s="3">
        <f t="shared" si="22"/>
        <v>78.8</v>
      </c>
      <c r="V114" s="6"/>
      <c r="W114" s="6"/>
      <c r="X114" s="3">
        <v>0</v>
      </c>
      <c r="Y114" s="3">
        <v>0</v>
      </c>
      <c r="Z114" s="3">
        <f t="shared" si="32"/>
        <v>78.8</v>
      </c>
      <c r="AA114" s="10">
        <v>342918.11</v>
      </c>
      <c r="AB114" s="10"/>
      <c r="AC114" s="10">
        <f t="shared" si="30"/>
        <v>171459.05499999999</v>
      </c>
      <c r="AD114" s="1"/>
      <c r="AE114" s="1"/>
      <c r="AF114" s="1"/>
      <c r="AG114" s="1"/>
      <c r="AH114" s="35" t="s">
        <v>665</v>
      </c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</row>
    <row r="115" spans="1:100" ht="38.4" customHeight="1" x14ac:dyDescent="0.3">
      <c r="A115" s="3">
        <v>112</v>
      </c>
      <c r="B115" s="7">
        <v>63144</v>
      </c>
      <c r="C115" s="40" t="s">
        <v>65</v>
      </c>
      <c r="D115" s="40"/>
      <c r="E115" s="40"/>
      <c r="F115" s="40"/>
      <c r="G115" s="40"/>
      <c r="H115" s="40"/>
      <c r="I115" s="3">
        <v>22</v>
      </c>
      <c r="J115" s="3">
        <f t="shared" si="17"/>
        <v>8.8000000000000007</v>
      </c>
      <c r="K115" s="3">
        <v>30</v>
      </c>
      <c r="L115" s="3">
        <f t="shared" si="18"/>
        <v>12</v>
      </c>
      <c r="M115" s="3">
        <v>40</v>
      </c>
      <c r="N115" s="3">
        <f t="shared" si="19"/>
        <v>16</v>
      </c>
      <c r="O115" s="3">
        <v>30</v>
      </c>
      <c r="P115" s="3">
        <f t="shared" si="20"/>
        <v>18</v>
      </c>
      <c r="Q115" s="3">
        <v>20</v>
      </c>
      <c r="R115" s="3">
        <f t="shared" si="21"/>
        <v>12</v>
      </c>
      <c r="S115" s="3">
        <v>20</v>
      </c>
      <c r="T115" s="3">
        <f t="shared" si="29"/>
        <v>12</v>
      </c>
      <c r="U115" s="3">
        <f t="shared" si="22"/>
        <v>78.8</v>
      </c>
      <c r="V115" s="6"/>
      <c r="W115" s="6"/>
      <c r="X115" s="3">
        <v>0</v>
      </c>
      <c r="Y115" s="3">
        <v>0</v>
      </c>
      <c r="Z115" s="3">
        <f t="shared" si="32"/>
        <v>78.8</v>
      </c>
      <c r="AA115" s="10">
        <v>47861.599999999999</v>
      </c>
      <c r="AB115" s="10"/>
      <c r="AC115" s="10">
        <f t="shared" si="30"/>
        <v>23930.799999999999</v>
      </c>
      <c r="AD115" s="1"/>
      <c r="AE115" s="1"/>
      <c r="AF115" s="1"/>
      <c r="AG115" s="1"/>
      <c r="AH115" s="35" t="s">
        <v>665</v>
      </c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</row>
    <row r="116" spans="1:100" ht="38.4" customHeight="1" x14ac:dyDescent="0.3">
      <c r="A116" s="3">
        <v>113</v>
      </c>
      <c r="B116" s="7">
        <v>63466</v>
      </c>
      <c r="C116" s="40" t="s">
        <v>98</v>
      </c>
      <c r="D116" s="40"/>
      <c r="E116" s="40"/>
      <c r="F116" s="40"/>
      <c r="G116" s="40"/>
      <c r="H116" s="40"/>
      <c r="I116" s="3">
        <v>22</v>
      </c>
      <c r="J116" s="3">
        <f t="shared" si="17"/>
        <v>8.8000000000000007</v>
      </c>
      <c r="K116" s="3">
        <v>15</v>
      </c>
      <c r="L116" s="3">
        <f t="shared" si="18"/>
        <v>6</v>
      </c>
      <c r="M116" s="3">
        <v>40</v>
      </c>
      <c r="N116" s="3">
        <f t="shared" si="19"/>
        <v>16</v>
      </c>
      <c r="O116" s="3">
        <v>30</v>
      </c>
      <c r="P116" s="3">
        <f t="shared" si="20"/>
        <v>18</v>
      </c>
      <c r="Q116" s="3">
        <v>30</v>
      </c>
      <c r="R116" s="3">
        <f t="shared" si="21"/>
        <v>18</v>
      </c>
      <c r="S116" s="3">
        <v>20</v>
      </c>
      <c r="T116" s="3">
        <f t="shared" si="29"/>
        <v>12</v>
      </c>
      <c r="U116" s="3">
        <f t="shared" si="22"/>
        <v>78.8</v>
      </c>
      <c r="V116" s="6"/>
      <c r="W116" s="6"/>
      <c r="X116" s="3">
        <v>0</v>
      </c>
      <c r="Y116" s="3">
        <v>0</v>
      </c>
      <c r="Z116" s="3">
        <f t="shared" si="32"/>
        <v>78.8</v>
      </c>
      <c r="AA116" s="10">
        <v>141735.75</v>
      </c>
      <c r="AB116" s="10"/>
      <c r="AC116" s="10">
        <f t="shared" si="30"/>
        <v>70867.875</v>
      </c>
      <c r="AD116" s="1"/>
      <c r="AE116" s="1"/>
      <c r="AF116" s="1"/>
      <c r="AG116" s="1"/>
      <c r="AH116" s="35" t="s">
        <v>665</v>
      </c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</row>
    <row r="117" spans="1:100" ht="38.4" customHeight="1" x14ac:dyDescent="0.3">
      <c r="A117" s="3">
        <v>114</v>
      </c>
      <c r="B117" s="7">
        <v>63783</v>
      </c>
      <c r="C117" s="40" t="s">
        <v>118</v>
      </c>
      <c r="D117" s="40"/>
      <c r="E117" s="40"/>
      <c r="F117" s="40"/>
      <c r="G117" s="40"/>
      <c r="H117" s="40"/>
      <c r="I117" s="3">
        <v>22</v>
      </c>
      <c r="J117" s="3">
        <f t="shared" si="17"/>
        <v>8.8000000000000007</v>
      </c>
      <c r="K117" s="3">
        <v>15</v>
      </c>
      <c r="L117" s="3">
        <f t="shared" si="18"/>
        <v>6</v>
      </c>
      <c r="M117" s="3">
        <v>40</v>
      </c>
      <c r="N117" s="3">
        <f t="shared" si="19"/>
        <v>16</v>
      </c>
      <c r="O117" s="3">
        <v>30</v>
      </c>
      <c r="P117" s="3">
        <f t="shared" si="20"/>
        <v>18</v>
      </c>
      <c r="Q117" s="3">
        <v>30</v>
      </c>
      <c r="R117" s="3">
        <f t="shared" si="21"/>
        <v>18</v>
      </c>
      <c r="S117" s="3">
        <v>20</v>
      </c>
      <c r="T117" s="3">
        <f t="shared" si="29"/>
        <v>12</v>
      </c>
      <c r="U117" s="3">
        <f t="shared" si="22"/>
        <v>78.8</v>
      </c>
      <c r="V117" s="6"/>
      <c r="W117" s="6"/>
      <c r="X117" s="3">
        <v>0</v>
      </c>
      <c r="Y117" s="3">
        <v>0</v>
      </c>
      <c r="Z117" s="3">
        <f t="shared" si="32"/>
        <v>78.8</v>
      </c>
      <c r="AA117" s="10">
        <v>338561</v>
      </c>
      <c r="AB117" s="10"/>
      <c r="AC117" s="10">
        <f t="shared" si="30"/>
        <v>169280.5</v>
      </c>
      <c r="AD117" s="1"/>
      <c r="AE117" s="1"/>
      <c r="AF117" s="1"/>
      <c r="AG117" s="1"/>
      <c r="AH117" s="35" t="s">
        <v>665</v>
      </c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</row>
    <row r="118" spans="1:100" ht="38.4" customHeight="1" x14ac:dyDescent="0.3">
      <c r="A118" s="6">
        <v>115</v>
      </c>
      <c r="B118" s="7">
        <v>63796</v>
      </c>
      <c r="C118" s="40" t="s">
        <v>125</v>
      </c>
      <c r="D118" s="40"/>
      <c r="E118" s="40"/>
      <c r="F118" s="40"/>
      <c r="G118" s="40"/>
      <c r="H118" s="40"/>
      <c r="I118" s="3">
        <v>15</v>
      </c>
      <c r="J118" s="3">
        <f t="shared" si="17"/>
        <v>6</v>
      </c>
      <c r="K118" s="3">
        <v>22</v>
      </c>
      <c r="L118" s="3">
        <f t="shared" si="18"/>
        <v>8.8000000000000007</v>
      </c>
      <c r="M118" s="3">
        <v>40</v>
      </c>
      <c r="N118" s="3">
        <f t="shared" si="19"/>
        <v>16</v>
      </c>
      <c r="O118" s="3">
        <v>30</v>
      </c>
      <c r="P118" s="3">
        <f t="shared" si="20"/>
        <v>18</v>
      </c>
      <c r="Q118" s="3">
        <v>30</v>
      </c>
      <c r="R118" s="3">
        <f t="shared" si="21"/>
        <v>18</v>
      </c>
      <c r="S118" s="3">
        <v>20</v>
      </c>
      <c r="T118" s="3">
        <f t="shared" si="29"/>
        <v>12</v>
      </c>
      <c r="U118" s="3">
        <f t="shared" si="22"/>
        <v>78.8</v>
      </c>
      <c r="V118" s="6"/>
      <c r="W118" s="6"/>
      <c r="X118" s="3">
        <v>0</v>
      </c>
      <c r="Y118" s="3">
        <v>0</v>
      </c>
      <c r="Z118" s="3">
        <f t="shared" si="32"/>
        <v>78.8</v>
      </c>
      <c r="AA118" s="10">
        <v>256205.82</v>
      </c>
      <c r="AB118" s="10"/>
      <c r="AC118" s="10">
        <f t="shared" si="30"/>
        <v>128102.91</v>
      </c>
      <c r="AD118" s="1"/>
      <c r="AE118" s="1"/>
      <c r="AF118" s="1"/>
      <c r="AG118" s="1"/>
      <c r="AH118" s="35" t="s">
        <v>665</v>
      </c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</row>
    <row r="119" spans="1:100" ht="38.4" customHeight="1" x14ac:dyDescent="0.3">
      <c r="A119" s="3">
        <v>116</v>
      </c>
      <c r="B119" s="7">
        <v>63809</v>
      </c>
      <c r="C119" s="40" t="s">
        <v>133</v>
      </c>
      <c r="D119" s="40"/>
      <c r="E119" s="40"/>
      <c r="F119" s="40"/>
      <c r="G119" s="40"/>
      <c r="H119" s="40"/>
      <c r="I119" s="3">
        <v>22</v>
      </c>
      <c r="J119" s="3">
        <f t="shared" si="17"/>
        <v>8.8000000000000007</v>
      </c>
      <c r="K119" s="3">
        <v>15</v>
      </c>
      <c r="L119" s="3">
        <f t="shared" si="18"/>
        <v>6</v>
      </c>
      <c r="M119" s="3">
        <v>40</v>
      </c>
      <c r="N119" s="3">
        <f t="shared" si="19"/>
        <v>16</v>
      </c>
      <c r="O119" s="3">
        <v>30</v>
      </c>
      <c r="P119" s="3">
        <f t="shared" si="20"/>
        <v>18</v>
      </c>
      <c r="Q119" s="3">
        <v>30</v>
      </c>
      <c r="R119" s="3">
        <f t="shared" si="21"/>
        <v>18</v>
      </c>
      <c r="S119" s="3">
        <v>20</v>
      </c>
      <c r="T119" s="3">
        <f t="shared" si="29"/>
        <v>12</v>
      </c>
      <c r="U119" s="3">
        <f t="shared" si="22"/>
        <v>78.8</v>
      </c>
      <c r="V119" s="6"/>
      <c r="W119" s="6"/>
      <c r="X119" s="3">
        <v>0</v>
      </c>
      <c r="Y119" s="3">
        <v>0</v>
      </c>
      <c r="Z119" s="3">
        <f t="shared" si="32"/>
        <v>78.8</v>
      </c>
      <c r="AA119" s="10">
        <v>126081</v>
      </c>
      <c r="AB119" s="10"/>
      <c r="AC119" s="10">
        <f t="shared" si="30"/>
        <v>63040.5</v>
      </c>
      <c r="AD119" s="1"/>
      <c r="AE119" s="1"/>
      <c r="AF119" s="1"/>
      <c r="AG119" s="1"/>
      <c r="AH119" s="35" t="s">
        <v>665</v>
      </c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</row>
    <row r="120" spans="1:100" ht="38.4" customHeight="1" x14ac:dyDescent="0.3">
      <c r="A120" s="3">
        <v>117</v>
      </c>
      <c r="B120" s="7">
        <v>63820</v>
      </c>
      <c r="C120" s="40" t="s">
        <v>142</v>
      </c>
      <c r="D120" s="40"/>
      <c r="E120" s="40"/>
      <c r="F120" s="40"/>
      <c r="G120" s="40"/>
      <c r="H120" s="40"/>
      <c r="I120" s="3">
        <v>22</v>
      </c>
      <c r="J120" s="3">
        <f t="shared" si="17"/>
        <v>8.8000000000000007</v>
      </c>
      <c r="K120" s="3">
        <v>30</v>
      </c>
      <c r="L120" s="3">
        <f t="shared" si="18"/>
        <v>12</v>
      </c>
      <c r="M120" s="3">
        <v>40</v>
      </c>
      <c r="N120" s="3">
        <f t="shared" si="19"/>
        <v>16</v>
      </c>
      <c r="O120" s="3">
        <v>20</v>
      </c>
      <c r="P120" s="3">
        <f t="shared" si="20"/>
        <v>12</v>
      </c>
      <c r="Q120" s="3">
        <v>30</v>
      </c>
      <c r="R120" s="3">
        <f t="shared" si="21"/>
        <v>18</v>
      </c>
      <c r="S120" s="3">
        <v>20</v>
      </c>
      <c r="T120" s="3">
        <f t="shared" si="29"/>
        <v>12</v>
      </c>
      <c r="U120" s="3">
        <f t="shared" si="22"/>
        <v>78.8</v>
      </c>
      <c r="V120" s="6"/>
      <c r="W120" s="6"/>
      <c r="X120" s="3">
        <v>0</v>
      </c>
      <c r="Y120" s="3">
        <v>0</v>
      </c>
      <c r="Z120" s="3">
        <f t="shared" si="32"/>
        <v>78.8</v>
      </c>
      <c r="AA120" s="10">
        <v>465547</v>
      </c>
      <c r="AB120" s="10"/>
      <c r="AC120" s="10">
        <f t="shared" si="30"/>
        <v>232773.5</v>
      </c>
      <c r="AD120" s="1"/>
      <c r="AE120" s="1"/>
      <c r="AF120" s="1"/>
      <c r="AG120" s="1"/>
      <c r="AH120" s="35" t="s">
        <v>665</v>
      </c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</row>
    <row r="121" spans="1:100" ht="38.4" customHeight="1" x14ac:dyDescent="0.3">
      <c r="A121" s="3">
        <v>118</v>
      </c>
      <c r="B121" s="7">
        <v>62340</v>
      </c>
      <c r="C121" s="40" t="s">
        <v>159</v>
      </c>
      <c r="D121" s="40"/>
      <c r="E121" s="40"/>
      <c r="F121" s="40"/>
      <c r="G121" s="40"/>
      <c r="H121" s="40"/>
      <c r="I121" s="3">
        <v>22</v>
      </c>
      <c r="J121" s="3">
        <f t="shared" si="17"/>
        <v>8.8000000000000007</v>
      </c>
      <c r="K121" s="3">
        <v>30</v>
      </c>
      <c r="L121" s="3">
        <f t="shared" si="18"/>
        <v>12</v>
      </c>
      <c r="M121" s="3">
        <v>40</v>
      </c>
      <c r="N121" s="3">
        <f t="shared" si="19"/>
        <v>16</v>
      </c>
      <c r="O121" s="3">
        <v>20</v>
      </c>
      <c r="P121" s="3">
        <f t="shared" si="20"/>
        <v>12</v>
      </c>
      <c r="Q121" s="3">
        <v>30</v>
      </c>
      <c r="R121" s="3">
        <f t="shared" si="21"/>
        <v>18</v>
      </c>
      <c r="S121" s="3">
        <v>20</v>
      </c>
      <c r="T121" s="3">
        <f t="shared" si="29"/>
        <v>12</v>
      </c>
      <c r="U121" s="3">
        <f t="shared" si="22"/>
        <v>78.8</v>
      </c>
      <c r="V121" s="6"/>
      <c r="W121" s="6"/>
      <c r="X121" s="3">
        <f t="shared" ref="X121:X143" si="33">+V121+W121</f>
        <v>0</v>
      </c>
      <c r="Y121" s="3">
        <v>0</v>
      </c>
      <c r="Z121" s="3">
        <f t="shared" si="32"/>
        <v>78.8</v>
      </c>
      <c r="AA121" s="10">
        <v>365012.02</v>
      </c>
      <c r="AB121" s="10"/>
      <c r="AC121" s="10">
        <f t="shared" si="30"/>
        <v>182506.01</v>
      </c>
      <c r="AD121" s="1"/>
      <c r="AE121" s="1"/>
      <c r="AF121" s="1"/>
      <c r="AG121" s="1"/>
      <c r="AH121" s="35" t="s">
        <v>665</v>
      </c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</row>
    <row r="122" spans="1:100" ht="38.4" customHeight="1" x14ac:dyDescent="0.3">
      <c r="A122" s="6">
        <v>119</v>
      </c>
      <c r="B122" s="7">
        <v>62413</v>
      </c>
      <c r="C122" s="40" t="s">
        <v>169</v>
      </c>
      <c r="D122" s="40"/>
      <c r="E122" s="40"/>
      <c r="F122" s="40"/>
      <c r="G122" s="40"/>
      <c r="H122" s="40"/>
      <c r="I122" s="3">
        <v>22</v>
      </c>
      <c r="J122" s="3">
        <f t="shared" si="17"/>
        <v>8.8000000000000007</v>
      </c>
      <c r="K122" s="3">
        <v>15</v>
      </c>
      <c r="L122" s="3">
        <f t="shared" si="18"/>
        <v>6</v>
      </c>
      <c r="M122" s="3">
        <v>40</v>
      </c>
      <c r="N122" s="3">
        <f t="shared" si="19"/>
        <v>16</v>
      </c>
      <c r="O122" s="3">
        <v>30</v>
      </c>
      <c r="P122" s="3">
        <f t="shared" si="20"/>
        <v>18</v>
      </c>
      <c r="Q122" s="3">
        <v>30</v>
      </c>
      <c r="R122" s="3">
        <f t="shared" si="21"/>
        <v>18</v>
      </c>
      <c r="S122" s="3">
        <v>20</v>
      </c>
      <c r="T122" s="3">
        <f t="shared" si="29"/>
        <v>12</v>
      </c>
      <c r="U122" s="3">
        <f t="shared" si="22"/>
        <v>78.8</v>
      </c>
      <c r="V122" s="6"/>
      <c r="W122" s="6"/>
      <c r="X122" s="3">
        <f t="shared" si="33"/>
        <v>0</v>
      </c>
      <c r="Y122" s="3">
        <v>0</v>
      </c>
      <c r="Z122" s="3">
        <f t="shared" si="32"/>
        <v>78.8</v>
      </c>
      <c r="AA122" s="10">
        <v>366119.2</v>
      </c>
      <c r="AB122" s="10"/>
      <c r="AC122" s="10">
        <f t="shared" si="30"/>
        <v>183059.6</v>
      </c>
      <c r="AD122" s="1"/>
      <c r="AE122" s="1"/>
      <c r="AF122" s="1"/>
      <c r="AG122" s="1"/>
      <c r="AH122" s="35" t="s">
        <v>665</v>
      </c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</row>
    <row r="123" spans="1:100" ht="38.4" customHeight="1" x14ac:dyDescent="0.3">
      <c r="A123" s="3">
        <v>120</v>
      </c>
      <c r="B123" s="7">
        <v>62416</v>
      </c>
      <c r="C123" s="40" t="s">
        <v>171</v>
      </c>
      <c r="D123" s="40"/>
      <c r="E123" s="40"/>
      <c r="F123" s="40"/>
      <c r="G123" s="40"/>
      <c r="H123" s="40"/>
      <c r="I123" s="3">
        <v>22</v>
      </c>
      <c r="J123" s="3">
        <f t="shared" si="17"/>
        <v>8.8000000000000007</v>
      </c>
      <c r="K123" s="3">
        <v>15</v>
      </c>
      <c r="L123" s="3">
        <f t="shared" si="18"/>
        <v>6</v>
      </c>
      <c r="M123" s="3">
        <v>40</v>
      </c>
      <c r="N123" s="3">
        <f t="shared" si="19"/>
        <v>16</v>
      </c>
      <c r="O123" s="3">
        <v>30</v>
      </c>
      <c r="P123" s="3">
        <f t="shared" si="20"/>
        <v>18</v>
      </c>
      <c r="Q123" s="3">
        <v>30</v>
      </c>
      <c r="R123" s="3">
        <f t="shared" si="21"/>
        <v>18</v>
      </c>
      <c r="S123" s="3">
        <v>20</v>
      </c>
      <c r="T123" s="3">
        <f t="shared" si="29"/>
        <v>12</v>
      </c>
      <c r="U123" s="3">
        <f t="shared" si="22"/>
        <v>78.8</v>
      </c>
      <c r="V123" s="6"/>
      <c r="W123" s="6"/>
      <c r="X123" s="3">
        <f t="shared" si="33"/>
        <v>0</v>
      </c>
      <c r="Y123" s="3">
        <v>0</v>
      </c>
      <c r="Z123" s="3">
        <f t="shared" si="32"/>
        <v>78.8</v>
      </c>
      <c r="AA123" s="10">
        <v>268500</v>
      </c>
      <c r="AB123" s="10"/>
      <c r="AC123" s="10">
        <f t="shared" si="30"/>
        <v>134250</v>
      </c>
      <c r="AD123" s="1"/>
      <c r="AE123" s="1"/>
      <c r="AF123" s="1"/>
      <c r="AG123" s="1"/>
      <c r="AH123" s="35" t="s">
        <v>665</v>
      </c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</row>
    <row r="124" spans="1:100" ht="38.4" customHeight="1" x14ac:dyDescent="0.3">
      <c r="A124" s="3">
        <v>121</v>
      </c>
      <c r="B124" s="7">
        <v>62452</v>
      </c>
      <c r="C124" s="40" t="s">
        <v>179</v>
      </c>
      <c r="D124" s="40"/>
      <c r="E124" s="40"/>
      <c r="F124" s="40"/>
      <c r="G124" s="40"/>
      <c r="H124" s="40"/>
      <c r="I124" s="3">
        <v>22</v>
      </c>
      <c r="J124" s="3">
        <f t="shared" si="17"/>
        <v>8.8000000000000007</v>
      </c>
      <c r="K124" s="3">
        <v>30</v>
      </c>
      <c r="L124" s="3">
        <f t="shared" si="18"/>
        <v>12</v>
      </c>
      <c r="M124" s="3">
        <v>40</v>
      </c>
      <c r="N124" s="3">
        <f t="shared" si="19"/>
        <v>16</v>
      </c>
      <c r="O124" s="3">
        <v>20</v>
      </c>
      <c r="P124" s="3">
        <f t="shared" si="20"/>
        <v>12</v>
      </c>
      <c r="Q124" s="3">
        <v>30</v>
      </c>
      <c r="R124" s="3">
        <f t="shared" si="21"/>
        <v>18</v>
      </c>
      <c r="S124" s="3">
        <v>20</v>
      </c>
      <c r="T124" s="3">
        <f t="shared" si="29"/>
        <v>12</v>
      </c>
      <c r="U124" s="3">
        <f t="shared" si="22"/>
        <v>78.8</v>
      </c>
      <c r="V124" s="6"/>
      <c r="W124" s="6"/>
      <c r="X124" s="3">
        <f t="shared" si="33"/>
        <v>0</v>
      </c>
      <c r="Y124" s="3">
        <v>0</v>
      </c>
      <c r="Z124" s="3">
        <f t="shared" si="32"/>
        <v>78.8</v>
      </c>
      <c r="AA124" s="10">
        <v>185016.3</v>
      </c>
      <c r="AB124" s="10"/>
      <c r="AC124" s="10">
        <f t="shared" si="30"/>
        <v>92508.15</v>
      </c>
      <c r="AD124" s="1"/>
      <c r="AE124" s="1"/>
      <c r="AF124" s="1"/>
      <c r="AG124" s="1"/>
      <c r="AH124" s="35" t="s">
        <v>665</v>
      </c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</row>
    <row r="125" spans="1:100" ht="38.4" customHeight="1" x14ac:dyDescent="0.3">
      <c r="A125" s="3">
        <v>122</v>
      </c>
      <c r="B125" s="7">
        <v>62458</v>
      </c>
      <c r="C125" s="40" t="s">
        <v>182</v>
      </c>
      <c r="D125" s="40"/>
      <c r="E125" s="40"/>
      <c r="F125" s="40"/>
      <c r="G125" s="40"/>
      <c r="H125" s="40"/>
      <c r="I125" s="3">
        <v>22</v>
      </c>
      <c r="J125" s="3">
        <f t="shared" si="17"/>
        <v>8.8000000000000007</v>
      </c>
      <c r="K125" s="3">
        <v>15</v>
      </c>
      <c r="L125" s="3">
        <f t="shared" si="18"/>
        <v>6</v>
      </c>
      <c r="M125" s="3">
        <v>40</v>
      </c>
      <c r="N125" s="3">
        <f t="shared" si="19"/>
        <v>16</v>
      </c>
      <c r="O125" s="3">
        <v>30</v>
      </c>
      <c r="P125" s="3">
        <f t="shared" si="20"/>
        <v>18</v>
      </c>
      <c r="Q125" s="3">
        <v>30</v>
      </c>
      <c r="R125" s="3">
        <f t="shared" si="21"/>
        <v>18</v>
      </c>
      <c r="S125" s="3">
        <v>20</v>
      </c>
      <c r="T125" s="3">
        <f t="shared" si="29"/>
        <v>12</v>
      </c>
      <c r="U125" s="3">
        <f t="shared" si="22"/>
        <v>78.8</v>
      </c>
      <c r="V125" s="6"/>
      <c r="W125" s="6"/>
      <c r="X125" s="3">
        <f t="shared" si="33"/>
        <v>0</v>
      </c>
      <c r="Y125" s="3">
        <v>0</v>
      </c>
      <c r="Z125" s="3">
        <f t="shared" si="32"/>
        <v>78.8</v>
      </c>
      <c r="AA125" s="10">
        <v>382000</v>
      </c>
      <c r="AB125" s="10"/>
      <c r="AC125" s="10">
        <f t="shared" si="30"/>
        <v>191000</v>
      </c>
      <c r="AD125" s="1"/>
      <c r="AE125" s="1"/>
      <c r="AF125" s="1"/>
      <c r="AG125" s="1"/>
      <c r="AH125" s="35" t="s">
        <v>665</v>
      </c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</row>
    <row r="126" spans="1:100" ht="38.4" customHeight="1" x14ac:dyDescent="0.3">
      <c r="A126" s="6">
        <v>123</v>
      </c>
      <c r="B126" s="7">
        <v>62496</v>
      </c>
      <c r="C126" s="40" t="s">
        <v>193</v>
      </c>
      <c r="D126" s="40"/>
      <c r="E126" s="40"/>
      <c r="F126" s="40"/>
      <c r="G126" s="40"/>
      <c r="H126" s="40"/>
      <c r="I126" s="3">
        <v>22</v>
      </c>
      <c r="J126" s="3">
        <f t="shared" si="17"/>
        <v>8.8000000000000007</v>
      </c>
      <c r="K126" s="3">
        <v>15</v>
      </c>
      <c r="L126" s="3">
        <f t="shared" si="18"/>
        <v>6</v>
      </c>
      <c r="M126" s="3">
        <v>40</v>
      </c>
      <c r="N126" s="3">
        <f t="shared" si="19"/>
        <v>16</v>
      </c>
      <c r="O126" s="3">
        <v>30</v>
      </c>
      <c r="P126" s="3">
        <f t="shared" si="20"/>
        <v>18</v>
      </c>
      <c r="Q126" s="3">
        <v>30</v>
      </c>
      <c r="R126" s="3">
        <f t="shared" si="21"/>
        <v>18</v>
      </c>
      <c r="S126" s="3">
        <v>20</v>
      </c>
      <c r="T126" s="3">
        <f t="shared" si="29"/>
        <v>12</v>
      </c>
      <c r="U126" s="3">
        <f t="shared" si="22"/>
        <v>78.8</v>
      </c>
      <c r="V126" s="6"/>
      <c r="W126" s="6"/>
      <c r="X126" s="3">
        <f t="shared" si="33"/>
        <v>0</v>
      </c>
      <c r="Y126" s="3">
        <v>0</v>
      </c>
      <c r="Z126" s="3">
        <f t="shared" si="32"/>
        <v>78.8</v>
      </c>
      <c r="AA126" s="10">
        <v>354601.71</v>
      </c>
      <c r="AB126" s="10"/>
      <c r="AC126" s="10">
        <f t="shared" si="30"/>
        <v>177300.85500000001</v>
      </c>
      <c r="AD126" s="1"/>
      <c r="AE126" s="1"/>
      <c r="AF126" s="1"/>
      <c r="AG126" s="1"/>
      <c r="AH126" s="35" t="s">
        <v>665</v>
      </c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</row>
    <row r="127" spans="1:100" ht="38.4" customHeight="1" x14ac:dyDescent="0.3">
      <c r="A127" s="3">
        <v>124</v>
      </c>
      <c r="B127" s="7">
        <v>62724</v>
      </c>
      <c r="C127" s="40" t="s">
        <v>263</v>
      </c>
      <c r="D127" s="40"/>
      <c r="E127" s="40"/>
      <c r="F127" s="40"/>
      <c r="G127" s="40"/>
      <c r="H127" s="40"/>
      <c r="I127" s="3">
        <v>30</v>
      </c>
      <c r="J127" s="3">
        <f t="shared" si="17"/>
        <v>12</v>
      </c>
      <c r="K127" s="3">
        <v>22</v>
      </c>
      <c r="L127" s="3">
        <f t="shared" si="18"/>
        <v>8.8000000000000007</v>
      </c>
      <c r="M127" s="3">
        <v>40</v>
      </c>
      <c r="N127" s="3">
        <f t="shared" si="19"/>
        <v>16</v>
      </c>
      <c r="O127" s="3">
        <v>20</v>
      </c>
      <c r="P127" s="3">
        <f t="shared" si="20"/>
        <v>12</v>
      </c>
      <c r="Q127" s="3">
        <v>30</v>
      </c>
      <c r="R127" s="3">
        <f t="shared" si="21"/>
        <v>18</v>
      </c>
      <c r="S127" s="3">
        <v>20</v>
      </c>
      <c r="T127" s="3">
        <f t="shared" si="29"/>
        <v>12</v>
      </c>
      <c r="U127" s="3">
        <f t="shared" si="22"/>
        <v>78.8</v>
      </c>
      <c r="V127" s="6"/>
      <c r="W127" s="6"/>
      <c r="X127" s="3">
        <f t="shared" si="33"/>
        <v>0</v>
      </c>
      <c r="Y127" s="3">
        <v>0</v>
      </c>
      <c r="Z127" s="3">
        <f t="shared" si="32"/>
        <v>78.8</v>
      </c>
      <c r="AA127" s="10">
        <v>70365.789999999994</v>
      </c>
      <c r="AB127" s="10"/>
      <c r="AC127" s="10">
        <f t="shared" si="30"/>
        <v>35182.894999999997</v>
      </c>
      <c r="AD127" s="1"/>
      <c r="AE127" s="1"/>
      <c r="AF127" s="1"/>
      <c r="AG127" s="1"/>
      <c r="AH127" s="35" t="s">
        <v>665</v>
      </c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</row>
    <row r="128" spans="1:100" ht="38.4" customHeight="1" x14ac:dyDescent="0.3">
      <c r="A128" s="3">
        <v>125</v>
      </c>
      <c r="B128" s="7">
        <v>62739</v>
      </c>
      <c r="C128" s="40" t="s">
        <v>265</v>
      </c>
      <c r="D128" s="40"/>
      <c r="E128" s="40"/>
      <c r="F128" s="40"/>
      <c r="G128" s="40"/>
      <c r="H128" s="40"/>
      <c r="I128" s="3">
        <v>30</v>
      </c>
      <c r="J128" s="3">
        <f t="shared" si="17"/>
        <v>12</v>
      </c>
      <c r="K128" s="3">
        <v>22</v>
      </c>
      <c r="L128" s="3">
        <f t="shared" si="18"/>
        <v>8.8000000000000007</v>
      </c>
      <c r="M128" s="3">
        <v>40</v>
      </c>
      <c r="N128" s="3">
        <f t="shared" si="19"/>
        <v>16</v>
      </c>
      <c r="O128" s="3">
        <v>20</v>
      </c>
      <c r="P128" s="3">
        <f t="shared" si="20"/>
        <v>12</v>
      </c>
      <c r="Q128" s="3">
        <v>30</v>
      </c>
      <c r="R128" s="3">
        <f t="shared" si="21"/>
        <v>18</v>
      </c>
      <c r="S128" s="3">
        <v>20</v>
      </c>
      <c r="T128" s="3">
        <f t="shared" si="29"/>
        <v>12</v>
      </c>
      <c r="U128" s="3">
        <f t="shared" si="22"/>
        <v>78.8</v>
      </c>
      <c r="V128" s="6"/>
      <c r="W128" s="6"/>
      <c r="X128" s="3">
        <f t="shared" si="33"/>
        <v>0</v>
      </c>
      <c r="Y128" s="3">
        <v>0</v>
      </c>
      <c r="Z128" s="3">
        <f t="shared" si="32"/>
        <v>78.8</v>
      </c>
      <c r="AA128" s="10">
        <v>129200</v>
      </c>
      <c r="AB128" s="10"/>
      <c r="AC128" s="10">
        <f t="shared" si="30"/>
        <v>64600</v>
      </c>
      <c r="AD128" s="1"/>
      <c r="AE128" s="1"/>
      <c r="AF128" s="1"/>
      <c r="AG128" s="1"/>
      <c r="AH128" s="35" t="s">
        <v>665</v>
      </c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</row>
    <row r="129" spans="1:100" ht="38.4" customHeight="1" x14ac:dyDescent="0.3">
      <c r="A129" s="3">
        <v>126</v>
      </c>
      <c r="B129" s="7">
        <v>62772</v>
      </c>
      <c r="C129" s="40" t="s">
        <v>277</v>
      </c>
      <c r="D129" s="40"/>
      <c r="E129" s="40"/>
      <c r="F129" s="40"/>
      <c r="G129" s="40"/>
      <c r="H129" s="40"/>
      <c r="I129" s="3">
        <v>22</v>
      </c>
      <c r="J129" s="3">
        <f t="shared" si="17"/>
        <v>8.8000000000000007</v>
      </c>
      <c r="K129" s="3">
        <v>15</v>
      </c>
      <c r="L129" s="3">
        <f t="shared" si="18"/>
        <v>6</v>
      </c>
      <c r="M129" s="3">
        <v>40</v>
      </c>
      <c r="N129" s="3">
        <f t="shared" si="19"/>
        <v>16</v>
      </c>
      <c r="O129" s="3">
        <v>30</v>
      </c>
      <c r="P129" s="3">
        <f t="shared" si="20"/>
        <v>18</v>
      </c>
      <c r="Q129" s="3">
        <v>30</v>
      </c>
      <c r="R129" s="3">
        <f t="shared" si="21"/>
        <v>18</v>
      </c>
      <c r="S129" s="3">
        <v>20</v>
      </c>
      <c r="T129" s="3">
        <f t="shared" si="29"/>
        <v>12</v>
      </c>
      <c r="U129" s="3">
        <f t="shared" si="22"/>
        <v>78.8</v>
      </c>
      <c r="V129" s="6"/>
      <c r="W129" s="6"/>
      <c r="X129" s="3">
        <f t="shared" si="33"/>
        <v>0</v>
      </c>
      <c r="Y129" s="3">
        <v>0</v>
      </c>
      <c r="Z129" s="3">
        <f t="shared" si="32"/>
        <v>78.8</v>
      </c>
      <c r="AA129" s="10">
        <v>601189.68000000005</v>
      </c>
      <c r="AB129" s="10"/>
      <c r="AC129" s="10">
        <f t="shared" si="30"/>
        <v>300594.84000000003</v>
      </c>
      <c r="AD129" s="1"/>
      <c r="AE129" s="1"/>
      <c r="AF129" s="1"/>
      <c r="AG129" s="1"/>
      <c r="AH129" s="35" t="s">
        <v>665</v>
      </c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</row>
    <row r="130" spans="1:100" ht="38.4" customHeight="1" x14ac:dyDescent="0.3">
      <c r="A130" s="6">
        <v>127</v>
      </c>
      <c r="B130" s="7">
        <v>63134</v>
      </c>
      <c r="C130" s="40" t="s">
        <v>392</v>
      </c>
      <c r="D130" s="40"/>
      <c r="E130" s="40"/>
      <c r="F130" s="40"/>
      <c r="G130" s="40"/>
      <c r="H130" s="40"/>
      <c r="I130" s="3">
        <v>22</v>
      </c>
      <c r="J130" s="3">
        <f t="shared" si="17"/>
        <v>8.8000000000000007</v>
      </c>
      <c r="K130" s="3">
        <v>30</v>
      </c>
      <c r="L130" s="3">
        <f t="shared" si="18"/>
        <v>12</v>
      </c>
      <c r="M130" s="3">
        <v>40</v>
      </c>
      <c r="N130" s="3">
        <f t="shared" si="19"/>
        <v>16</v>
      </c>
      <c r="O130" s="3">
        <v>20</v>
      </c>
      <c r="P130" s="3">
        <f t="shared" si="20"/>
        <v>12</v>
      </c>
      <c r="Q130" s="3">
        <v>30</v>
      </c>
      <c r="R130" s="3">
        <f t="shared" si="21"/>
        <v>18</v>
      </c>
      <c r="S130" s="3">
        <v>20</v>
      </c>
      <c r="T130" s="3">
        <f t="shared" si="29"/>
        <v>12</v>
      </c>
      <c r="U130" s="3">
        <f t="shared" si="22"/>
        <v>78.8</v>
      </c>
      <c r="V130" s="6"/>
      <c r="W130" s="6"/>
      <c r="X130" s="3">
        <f t="shared" si="33"/>
        <v>0</v>
      </c>
      <c r="Y130" s="3">
        <v>0</v>
      </c>
      <c r="Z130" s="3">
        <f t="shared" si="32"/>
        <v>78.8</v>
      </c>
      <c r="AA130" s="10">
        <v>126000</v>
      </c>
      <c r="AB130" s="10"/>
      <c r="AC130" s="10">
        <f t="shared" si="30"/>
        <v>63000</v>
      </c>
      <c r="AD130" s="1"/>
      <c r="AE130" s="1"/>
      <c r="AF130" s="1"/>
      <c r="AG130" s="1"/>
      <c r="AH130" s="35" t="s">
        <v>665</v>
      </c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</row>
    <row r="131" spans="1:100" ht="38.4" customHeight="1" x14ac:dyDescent="0.3">
      <c r="A131" s="3">
        <v>128</v>
      </c>
      <c r="B131" s="7">
        <v>63344</v>
      </c>
      <c r="C131" s="40" t="s">
        <v>433</v>
      </c>
      <c r="D131" s="40"/>
      <c r="E131" s="40"/>
      <c r="F131" s="40"/>
      <c r="G131" s="40"/>
      <c r="H131" s="40"/>
      <c r="I131" s="3">
        <v>22</v>
      </c>
      <c r="J131" s="3">
        <f t="shared" si="17"/>
        <v>8.8000000000000007</v>
      </c>
      <c r="K131" s="3">
        <v>30</v>
      </c>
      <c r="L131" s="3">
        <f t="shared" si="18"/>
        <v>12</v>
      </c>
      <c r="M131" s="3">
        <v>40</v>
      </c>
      <c r="N131" s="3">
        <f t="shared" si="19"/>
        <v>16</v>
      </c>
      <c r="O131" s="3">
        <v>30</v>
      </c>
      <c r="P131" s="3">
        <f t="shared" si="20"/>
        <v>18</v>
      </c>
      <c r="Q131" s="3">
        <v>20</v>
      </c>
      <c r="R131" s="3">
        <f t="shared" si="21"/>
        <v>12</v>
      </c>
      <c r="S131" s="3">
        <v>20</v>
      </c>
      <c r="T131" s="3">
        <f t="shared" si="29"/>
        <v>12</v>
      </c>
      <c r="U131" s="3">
        <f t="shared" si="22"/>
        <v>78.8</v>
      </c>
      <c r="V131" s="6"/>
      <c r="W131" s="6"/>
      <c r="X131" s="3">
        <f t="shared" si="33"/>
        <v>0</v>
      </c>
      <c r="Y131" s="3">
        <v>0</v>
      </c>
      <c r="Z131" s="3">
        <f t="shared" si="32"/>
        <v>78.8</v>
      </c>
      <c r="AA131" s="10">
        <v>181785</v>
      </c>
      <c r="AB131" s="10"/>
      <c r="AC131" s="10">
        <f t="shared" si="30"/>
        <v>90892.5</v>
      </c>
      <c r="AD131" s="1"/>
      <c r="AE131" s="1"/>
      <c r="AF131" s="1"/>
      <c r="AG131" s="1"/>
      <c r="AH131" s="35" t="s">
        <v>665</v>
      </c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</row>
    <row r="132" spans="1:100" ht="38.4" customHeight="1" x14ac:dyDescent="0.3">
      <c r="A132" s="3">
        <v>129</v>
      </c>
      <c r="B132" s="7">
        <v>63415</v>
      </c>
      <c r="C132" s="40" t="s">
        <v>465</v>
      </c>
      <c r="D132" s="40"/>
      <c r="E132" s="40"/>
      <c r="F132" s="40"/>
      <c r="G132" s="40"/>
      <c r="H132" s="40"/>
      <c r="I132" s="3">
        <v>22</v>
      </c>
      <c r="J132" s="3">
        <f t="shared" si="17"/>
        <v>8.8000000000000007</v>
      </c>
      <c r="K132" s="3">
        <v>15</v>
      </c>
      <c r="L132" s="3">
        <f t="shared" si="18"/>
        <v>6</v>
      </c>
      <c r="M132" s="3">
        <v>40</v>
      </c>
      <c r="N132" s="3">
        <f t="shared" si="19"/>
        <v>16</v>
      </c>
      <c r="O132" s="3">
        <v>30</v>
      </c>
      <c r="P132" s="3">
        <f t="shared" si="20"/>
        <v>18</v>
      </c>
      <c r="Q132" s="3">
        <v>30</v>
      </c>
      <c r="R132" s="3">
        <f t="shared" si="21"/>
        <v>18</v>
      </c>
      <c r="S132" s="3">
        <v>20</v>
      </c>
      <c r="T132" s="3">
        <f t="shared" si="29"/>
        <v>12</v>
      </c>
      <c r="U132" s="3">
        <f t="shared" si="22"/>
        <v>78.8</v>
      </c>
      <c r="V132" s="6"/>
      <c r="W132" s="6"/>
      <c r="X132" s="3">
        <f t="shared" si="33"/>
        <v>0</v>
      </c>
      <c r="Y132" s="3">
        <v>0</v>
      </c>
      <c r="Z132" s="3">
        <f t="shared" si="32"/>
        <v>78.8</v>
      </c>
      <c r="AA132" s="10">
        <v>408763.43</v>
      </c>
      <c r="AB132" s="10"/>
      <c r="AC132" s="10">
        <f t="shared" si="30"/>
        <v>204381.715</v>
      </c>
      <c r="AD132" s="1"/>
      <c r="AE132" s="1"/>
      <c r="AF132" s="1"/>
      <c r="AG132" s="1"/>
      <c r="AH132" s="35" t="s">
        <v>665</v>
      </c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</row>
    <row r="133" spans="1:100" ht="38.4" customHeight="1" x14ac:dyDescent="0.3">
      <c r="A133" s="3">
        <v>130</v>
      </c>
      <c r="B133" s="7">
        <v>63508</v>
      </c>
      <c r="C133" s="40" t="s">
        <v>501</v>
      </c>
      <c r="D133" s="40"/>
      <c r="E133" s="40"/>
      <c r="F133" s="40"/>
      <c r="G133" s="40"/>
      <c r="H133" s="40"/>
      <c r="I133" s="3">
        <v>30</v>
      </c>
      <c r="J133" s="3">
        <f t="shared" si="17"/>
        <v>12</v>
      </c>
      <c r="K133" s="3">
        <v>22</v>
      </c>
      <c r="L133" s="3">
        <f t="shared" si="18"/>
        <v>8.8000000000000007</v>
      </c>
      <c r="M133" s="3">
        <v>40</v>
      </c>
      <c r="N133" s="3">
        <f t="shared" si="19"/>
        <v>16</v>
      </c>
      <c r="O133" s="3">
        <v>20</v>
      </c>
      <c r="P133" s="3">
        <f t="shared" si="20"/>
        <v>12</v>
      </c>
      <c r="Q133" s="3">
        <v>30</v>
      </c>
      <c r="R133" s="3">
        <f t="shared" si="21"/>
        <v>18</v>
      </c>
      <c r="S133" s="3">
        <v>20</v>
      </c>
      <c r="T133" s="3">
        <f t="shared" si="29"/>
        <v>12</v>
      </c>
      <c r="U133" s="3">
        <f t="shared" si="22"/>
        <v>78.8</v>
      </c>
      <c r="V133" s="6"/>
      <c r="W133" s="6"/>
      <c r="X133" s="3">
        <f t="shared" si="33"/>
        <v>0</v>
      </c>
      <c r="Y133" s="3">
        <v>0</v>
      </c>
      <c r="Z133" s="3">
        <f t="shared" si="32"/>
        <v>78.8</v>
      </c>
      <c r="AA133" s="10">
        <v>657499.71</v>
      </c>
      <c r="AB133" s="10"/>
      <c r="AC133" s="10">
        <f t="shared" si="30"/>
        <v>328749.85499999998</v>
      </c>
      <c r="AD133" s="1"/>
      <c r="AE133" s="1"/>
      <c r="AF133" s="1"/>
      <c r="AG133" s="1"/>
      <c r="AH133" s="35" t="s">
        <v>665</v>
      </c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</row>
    <row r="134" spans="1:100" ht="38.4" customHeight="1" x14ac:dyDescent="0.3">
      <c r="A134" s="6">
        <v>131</v>
      </c>
      <c r="B134" s="7">
        <v>63521</v>
      </c>
      <c r="C134" s="40" t="s">
        <v>505</v>
      </c>
      <c r="D134" s="40"/>
      <c r="E134" s="40"/>
      <c r="F134" s="40"/>
      <c r="G134" s="40"/>
      <c r="H134" s="40"/>
      <c r="I134" s="3">
        <v>30</v>
      </c>
      <c r="J134" s="3">
        <f t="shared" si="17"/>
        <v>12</v>
      </c>
      <c r="K134" s="3">
        <v>22</v>
      </c>
      <c r="L134" s="3">
        <f t="shared" si="18"/>
        <v>8.8000000000000007</v>
      </c>
      <c r="M134" s="3">
        <v>40</v>
      </c>
      <c r="N134" s="3">
        <f t="shared" si="19"/>
        <v>16</v>
      </c>
      <c r="O134" s="3">
        <v>20</v>
      </c>
      <c r="P134" s="3">
        <f t="shared" si="20"/>
        <v>12</v>
      </c>
      <c r="Q134" s="3">
        <v>30</v>
      </c>
      <c r="R134" s="3">
        <f t="shared" si="21"/>
        <v>18</v>
      </c>
      <c r="S134" s="3">
        <v>20</v>
      </c>
      <c r="T134" s="3">
        <f t="shared" si="29"/>
        <v>12</v>
      </c>
      <c r="U134" s="3">
        <f t="shared" si="22"/>
        <v>78.8</v>
      </c>
      <c r="V134" s="6"/>
      <c r="W134" s="6"/>
      <c r="X134" s="3">
        <f t="shared" si="33"/>
        <v>0</v>
      </c>
      <c r="Y134" s="3">
        <v>0</v>
      </c>
      <c r="Z134" s="3">
        <f t="shared" si="32"/>
        <v>78.8</v>
      </c>
      <c r="AA134" s="10">
        <v>49657.38</v>
      </c>
      <c r="AB134" s="10"/>
      <c r="AC134" s="10">
        <f t="shared" si="30"/>
        <v>24828.69</v>
      </c>
      <c r="AD134" s="1"/>
      <c r="AE134" s="1"/>
      <c r="AF134" s="1"/>
      <c r="AG134" s="1"/>
      <c r="AH134" s="35" t="s">
        <v>665</v>
      </c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</row>
    <row r="135" spans="1:100" ht="38.4" customHeight="1" x14ac:dyDescent="0.3">
      <c r="A135" s="3">
        <v>132</v>
      </c>
      <c r="B135" s="7">
        <v>63549</v>
      </c>
      <c r="C135" s="40" t="s">
        <v>521</v>
      </c>
      <c r="D135" s="40"/>
      <c r="E135" s="40"/>
      <c r="F135" s="40"/>
      <c r="G135" s="40"/>
      <c r="H135" s="40"/>
      <c r="I135" s="3">
        <v>22</v>
      </c>
      <c r="J135" s="3">
        <f t="shared" si="17"/>
        <v>8.8000000000000007</v>
      </c>
      <c r="K135" s="3">
        <v>15</v>
      </c>
      <c r="L135" s="3">
        <f t="shared" si="18"/>
        <v>6</v>
      </c>
      <c r="M135" s="3">
        <v>40</v>
      </c>
      <c r="N135" s="3">
        <f t="shared" si="19"/>
        <v>16</v>
      </c>
      <c r="O135" s="3">
        <v>20</v>
      </c>
      <c r="P135" s="3">
        <f t="shared" si="20"/>
        <v>12</v>
      </c>
      <c r="Q135" s="3">
        <v>40</v>
      </c>
      <c r="R135" s="3">
        <f t="shared" si="21"/>
        <v>24</v>
      </c>
      <c r="S135" s="3">
        <v>20</v>
      </c>
      <c r="T135" s="3">
        <f t="shared" si="29"/>
        <v>12</v>
      </c>
      <c r="U135" s="3">
        <f t="shared" si="22"/>
        <v>78.8</v>
      </c>
      <c r="V135" s="6"/>
      <c r="W135" s="6"/>
      <c r="X135" s="3">
        <f t="shared" si="33"/>
        <v>0</v>
      </c>
      <c r="Y135" s="3">
        <v>0</v>
      </c>
      <c r="Z135" s="3">
        <f t="shared" si="32"/>
        <v>78.8</v>
      </c>
      <c r="AA135" s="10">
        <v>162935.01999999999</v>
      </c>
      <c r="AB135" s="10"/>
      <c r="AC135" s="10">
        <f t="shared" si="30"/>
        <v>81467.509999999995</v>
      </c>
      <c r="AD135" s="1"/>
      <c r="AE135" s="1"/>
      <c r="AF135" s="1"/>
      <c r="AG135" s="1"/>
      <c r="AH135" s="35" t="s">
        <v>665</v>
      </c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</row>
    <row r="136" spans="1:100" ht="38.4" customHeight="1" x14ac:dyDescent="0.3">
      <c r="A136" s="3">
        <v>133</v>
      </c>
      <c r="B136" s="7">
        <v>63637</v>
      </c>
      <c r="C136" s="40" t="s">
        <v>560</v>
      </c>
      <c r="D136" s="40"/>
      <c r="E136" s="40"/>
      <c r="F136" s="40"/>
      <c r="G136" s="40"/>
      <c r="H136" s="40"/>
      <c r="I136" s="3">
        <v>22</v>
      </c>
      <c r="J136" s="3">
        <f t="shared" ref="J136:J201" si="34">I136/100*40</f>
        <v>8.8000000000000007</v>
      </c>
      <c r="K136" s="3">
        <v>30</v>
      </c>
      <c r="L136" s="3">
        <f t="shared" ref="L136:L201" si="35">K136/100*40</f>
        <v>12</v>
      </c>
      <c r="M136" s="3">
        <v>40</v>
      </c>
      <c r="N136" s="3">
        <f t="shared" ref="N136:N201" si="36">M136/100*40</f>
        <v>16</v>
      </c>
      <c r="O136" s="3">
        <v>20</v>
      </c>
      <c r="P136" s="3">
        <f t="shared" ref="P136:P201" si="37">O136/100*60</f>
        <v>12</v>
      </c>
      <c r="Q136" s="3">
        <v>30</v>
      </c>
      <c r="R136" s="3">
        <f t="shared" ref="R136:R201" si="38">Q136/100*60</f>
        <v>18</v>
      </c>
      <c r="S136" s="3">
        <v>20</v>
      </c>
      <c r="T136" s="3">
        <f t="shared" si="29"/>
        <v>12</v>
      </c>
      <c r="U136" s="3">
        <f t="shared" ref="U136:U201" si="39">J136+L136+N136+P136+R136+T136</f>
        <v>78.8</v>
      </c>
      <c r="V136" s="6"/>
      <c r="W136" s="6"/>
      <c r="X136" s="3">
        <f t="shared" si="33"/>
        <v>0</v>
      </c>
      <c r="Y136" s="3">
        <v>0</v>
      </c>
      <c r="Z136" s="3">
        <f t="shared" si="32"/>
        <v>78.8</v>
      </c>
      <c r="AA136" s="10">
        <v>71364</v>
      </c>
      <c r="AB136" s="10"/>
      <c r="AC136" s="10">
        <f t="shared" si="30"/>
        <v>35682</v>
      </c>
      <c r="AD136" s="1"/>
      <c r="AE136" s="1"/>
      <c r="AF136" s="1"/>
      <c r="AG136" s="1"/>
      <c r="AH136" s="35" t="s">
        <v>665</v>
      </c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</row>
    <row r="137" spans="1:100" ht="38.4" customHeight="1" x14ac:dyDescent="0.3">
      <c r="A137" s="3">
        <v>134</v>
      </c>
      <c r="B137" s="7">
        <v>63638</v>
      </c>
      <c r="C137" s="40" t="s">
        <v>561</v>
      </c>
      <c r="D137" s="40"/>
      <c r="E137" s="40"/>
      <c r="F137" s="40"/>
      <c r="G137" s="40"/>
      <c r="H137" s="40"/>
      <c r="I137" s="3">
        <v>22</v>
      </c>
      <c r="J137" s="3">
        <f t="shared" si="34"/>
        <v>8.8000000000000007</v>
      </c>
      <c r="K137" s="3">
        <v>15</v>
      </c>
      <c r="L137" s="3">
        <f t="shared" si="35"/>
        <v>6</v>
      </c>
      <c r="M137" s="3">
        <v>40</v>
      </c>
      <c r="N137" s="3">
        <f t="shared" si="36"/>
        <v>16</v>
      </c>
      <c r="O137" s="3">
        <v>30</v>
      </c>
      <c r="P137" s="3">
        <f t="shared" si="37"/>
        <v>18</v>
      </c>
      <c r="Q137" s="3">
        <v>30</v>
      </c>
      <c r="R137" s="3">
        <f t="shared" si="38"/>
        <v>18</v>
      </c>
      <c r="S137" s="3">
        <v>20</v>
      </c>
      <c r="T137" s="3">
        <f t="shared" si="29"/>
        <v>12</v>
      </c>
      <c r="U137" s="3">
        <f t="shared" si="39"/>
        <v>78.8</v>
      </c>
      <c r="V137" s="6"/>
      <c r="W137" s="6"/>
      <c r="X137" s="3">
        <f t="shared" si="33"/>
        <v>0</v>
      </c>
      <c r="Y137" s="3">
        <v>0</v>
      </c>
      <c r="Z137" s="3">
        <f t="shared" si="32"/>
        <v>78.8</v>
      </c>
      <c r="AA137" s="10">
        <v>179760</v>
      </c>
      <c r="AB137" s="10"/>
      <c r="AC137" s="10">
        <f t="shared" si="30"/>
        <v>89880</v>
      </c>
      <c r="AD137" s="1"/>
      <c r="AE137" s="1"/>
      <c r="AF137" s="1"/>
      <c r="AG137" s="1"/>
      <c r="AH137" s="35" t="s">
        <v>665</v>
      </c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</row>
    <row r="138" spans="1:100" ht="38.4" customHeight="1" x14ac:dyDescent="0.3">
      <c r="A138" s="6">
        <v>135</v>
      </c>
      <c r="B138" s="7">
        <v>63672</v>
      </c>
      <c r="C138" s="40" t="s">
        <v>579</v>
      </c>
      <c r="D138" s="40"/>
      <c r="E138" s="40"/>
      <c r="F138" s="40"/>
      <c r="G138" s="40"/>
      <c r="H138" s="40"/>
      <c r="I138" s="3">
        <v>30</v>
      </c>
      <c r="J138" s="3">
        <f t="shared" si="34"/>
        <v>12</v>
      </c>
      <c r="K138" s="3">
        <v>22</v>
      </c>
      <c r="L138" s="3">
        <f t="shared" si="35"/>
        <v>8.8000000000000007</v>
      </c>
      <c r="M138" s="3">
        <v>40</v>
      </c>
      <c r="N138" s="3">
        <f t="shared" si="36"/>
        <v>16</v>
      </c>
      <c r="O138" s="3">
        <v>20</v>
      </c>
      <c r="P138" s="3">
        <f t="shared" si="37"/>
        <v>12</v>
      </c>
      <c r="Q138" s="3">
        <v>30</v>
      </c>
      <c r="R138" s="3">
        <f t="shared" si="38"/>
        <v>18</v>
      </c>
      <c r="S138" s="3">
        <v>20</v>
      </c>
      <c r="T138" s="3">
        <f t="shared" si="29"/>
        <v>12</v>
      </c>
      <c r="U138" s="3">
        <f t="shared" si="39"/>
        <v>78.8</v>
      </c>
      <c r="V138" s="6"/>
      <c r="W138" s="6"/>
      <c r="X138" s="3">
        <f t="shared" si="33"/>
        <v>0</v>
      </c>
      <c r="Y138" s="3">
        <v>0</v>
      </c>
      <c r="Z138" s="3">
        <f t="shared" si="32"/>
        <v>78.8</v>
      </c>
      <c r="AA138" s="10">
        <v>159918.01</v>
      </c>
      <c r="AB138" s="10"/>
      <c r="AC138" s="10">
        <f t="shared" si="30"/>
        <v>79959.005000000005</v>
      </c>
      <c r="AD138" s="1"/>
      <c r="AE138" s="1"/>
      <c r="AF138" s="1"/>
      <c r="AG138" s="1"/>
      <c r="AH138" s="35" t="s">
        <v>665</v>
      </c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</row>
    <row r="139" spans="1:100" ht="38.4" customHeight="1" x14ac:dyDescent="0.3">
      <c r="A139" s="3">
        <v>136</v>
      </c>
      <c r="B139" s="7">
        <v>63718</v>
      </c>
      <c r="C139" s="40" t="s">
        <v>615</v>
      </c>
      <c r="D139" s="40"/>
      <c r="E139" s="40"/>
      <c r="F139" s="40"/>
      <c r="G139" s="40"/>
      <c r="H139" s="40"/>
      <c r="I139" s="3">
        <v>22</v>
      </c>
      <c r="J139" s="3">
        <f t="shared" si="34"/>
        <v>8.8000000000000007</v>
      </c>
      <c r="K139" s="4">
        <v>30</v>
      </c>
      <c r="L139" s="3">
        <f t="shared" si="35"/>
        <v>12</v>
      </c>
      <c r="M139" s="3">
        <v>40</v>
      </c>
      <c r="N139" s="3">
        <f t="shared" si="36"/>
        <v>16</v>
      </c>
      <c r="O139" s="3">
        <v>30</v>
      </c>
      <c r="P139" s="3">
        <f t="shared" si="37"/>
        <v>18</v>
      </c>
      <c r="Q139" s="3">
        <v>20</v>
      </c>
      <c r="R139" s="3">
        <f t="shared" si="38"/>
        <v>12</v>
      </c>
      <c r="S139" s="3">
        <v>20</v>
      </c>
      <c r="T139" s="3">
        <f t="shared" si="29"/>
        <v>12</v>
      </c>
      <c r="U139" s="3">
        <f t="shared" si="39"/>
        <v>78.8</v>
      </c>
      <c r="V139" s="6"/>
      <c r="W139" s="6"/>
      <c r="X139" s="3">
        <f t="shared" si="33"/>
        <v>0</v>
      </c>
      <c r="Y139" s="3">
        <v>0</v>
      </c>
      <c r="Z139" s="3">
        <f t="shared" si="32"/>
        <v>78.8</v>
      </c>
      <c r="AA139" s="10">
        <v>155247.5</v>
      </c>
      <c r="AB139" s="10"/>
      <c r="AC139" s="10">
        <f t="shared" si="30"/>
        <v>77623.75</v>
      </c>
      <c r="AD139" s="1"/>
      <c r="AE139" s="1"/>
      <c r="AF139" s="1"/>
      <c r="AG139" s="1"/>
      <c r="AH139" s="35" t="s">
        <v>665</v>
      </c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</row>
    <row r="140" spans="1:100" ht="38.4" customHeight="1" x14ac:dyDescent="0.3">
      <c r="A140" s="3">
        <v>137</v>
      </c>
      <c r="B140" s="7">
        <v>62755</v>
      </c>
      <c r="C140" s="40" t="s">
        <v>270</v>
      </c>
      <c r="D140" s="40"/>
      <c r="E140" s="40"/>
      <c r="F140" s="40"/>
      <c r="G140" s="40"/>
      <c r="H140" s="40"/>
      <c r="I140" s="3">
        <v>30</v>
      </c>
      <c r="J140" s="3">
        <f t="shared" si="34"/>
        <v>12</v>
      </c>
      <c r="K140" s="3">
        <v>15</v>
      </c>
      <c r="L140" s="3">
        <f t="shared" si="35"/>
        <v>6</v>
      </c>
      <c r="M140" s="3">
        <v>40</v>
      </c>
      <c r="N140" s="3">
        <f t="shared" si="36"/>
        <v>16</v>
      </c>
      <c r="O140" s="3">
        <v>20</v>
      </c>
      <c r="P140" s="3">
        <f t="shared" si="37"/>
        <v>12</v>
      </c>
      <c r="Q140" s="3">
        <v>30</v>
      </c>
      <c r="R140" s="3">
        <f t="shared" si="38"/>
        <v>18</v>
      </c>
      <c r="S140" s="3">
        <v>20</v>
      </c>
      <c r="T140" s="3">
        <f t="shared" si="29"/>
        <v>12</v>
      </c>
      <c r="U140" s="3">
        <f t="shared" si="39"/>
        <v>76</v>
      </c>
      <c r="V140" s="6"/>
      <c r="W140" s="6"/>
      <c r="X140" s="3">
        <f t="shared" si="33"/>
        <v>0</v>
      </c>
      <c r="Y140" s="3">
        <v>2.5</v>
      </c>
      <c r="Z140" s="3">
        <f t="shared" si="32"/>
        <v>78.5</v>
      </c>
      <c r="AA140" s="10">
        <v>50405</v>
      </c>
      <c r="AB140" s="10"/>
      <c r="AC140" s="10">
        <f t="shared" si="30"/>
        <v>25202.5</v>
      </c>
      <c r="AD140" s="1"/>
      <c r="AE140" s="1"/>
      <c r="AF140" s="1"/>
      <c r="AG140" s="1"/>
      <c r="AH140" s="35" t="s">
        <v>665</v>
      </c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</row>
    <row r="141" spans="1:100" ht="38.4" customHeight="1" x14ac:dyDescent="0.3">
      <c r="A141" s="3">
        <v>138</v>
      </c>
      <c r="B141" s="7">
        <v>63052</v>
      </c>
      <c r="C141" s="40" t="s">
        <v>363</v>
      </c>
      <c r="D141" s="40"/>
      <c r="E141" s="40"/>
      <c r="F141" s="40"/>
      <c r="G141" s="40"/>
      <c r="H141" s="40"/>
      <c r="I141" s="3">
        <v>15</v>
      </c>
      <c r="J141" s="3">
        <f t="shared" si="34"/>
        <v>6</v>
      </c>
      <c r="K141" s="3">
        <v>15</v>
      </c>
      <c r="L141" s="3">
        <f t="shared" si="35"/>
        <v>6</v>
      </c>
      <c r="M141" s="3">
        <v>40</v>
      </c>
      <c r="N141" s="3">
        <f t="shared" si="36"/>
        <v>16</v>
      </c>
      <c r="O141" s="3">
        <v>20</v>
      </c>
      <c r="P141" s="3">
        <f t="shared" si="37"/>
        <v>12</v>
      </c>
      <c r="Q141" s="3">
        <v>40</v>
      </c>
      <c r="R141" s="3">
        <f t="shared" si="38"/>
        <v>24</v>
      </c>
      <c r="S141" s="3">
        <v>20</v>
      </c>
      <c r="T141" s="3">
        <f t="shared" si="29"/>
        <v>12</v>
      </c>
      <c r="U141" s="3">
        <f t="shared" si="39"/>
        <v>76</v>
      </c>
      <c r="V141" s="6"/>
      <c r="W141" s="6"/>
      <c r="X141" s="3">
        <f t="shared" si="33"/>
        <v>0</v>
      </c>
      <c r="Y141" s="3">
        <v>2.5</v>
      </c>
      <c r="Z141" s="3">
        <f t="shared" si="32"/>
        <v>78.5</v>
      </c>
      <c r="AA141" s="10">
        <v>235250</v>
      </c>
      <c r="AB141" s="10"/>
      <c r="AC141" s="10">
        <f t="shared" si="30"/>
        <v>117625</v>
      </c>
      <c r="AD141" s="1"/>
      <c r="AE141" s="1"/>
      <c r="AF141" s="1"/>
      <c r="AG141" s="1"/>
      <c r="AH141" s="35" t="s">
        <v>665</v>
      </c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</row>
    <row r="142" spans="1:100" ht="38.4" customHeight="1" x14ac:dyDescent="0.3">
      <c r="A142" s="6">
        <v>139</v>
      </c>
      <c r="B142" s="7">
        <v>63850</v>
      </c>
      <c r="C142" s="40" t="s">
        <v>645</v>
      </c>
      <c r="D142" s="40"/>
      <c r="E142" s="40"/>
      <c r="F142" s="40"/>
      <c r="G142" s="40"/>
      <c r="H142" s="40"/>
      <c r="I142" s="3">
        <v>15</v>
      </c>
      <c r="J142" s="3">
        <f t="shared" si="34"/>
        <v>6</v>
      </c>
      <c r="K142" s="3">
        <v>15</v>
      </c>
      <c r="L142" s="3">
        <f t="shared" si="35"/>
        <v>6</v>
      </c>
      <c r="M142" s="3">
        <v>40</v>
      </c>
      <c r="N142" s="3">
        <f t="shared" si="36"/>
        <v>16</v>
      </c>
      <c r="O142" s="3">
        <v>20</v>
      </c>
      <c r="P142" s="3">
        <f t="shared" si="37"/>
        <v>12</v>
      </c>
      <c r="Q142" s="3">
        <v>40</v>
      </c>
      <c r="R142" s="3">
        <f t="shared" si="38"/>
        <v>24</v>
      </c>
      <c r="S142" s="3">
        <v>20</v>
      </c>
      <c r="T142" s="3">
        <f t="shared" si="29"/>
        <v>12</v>
      </c>
      <c r="U142" s="3">
        <f t="shared" si="39"/>
        <v>76</v>
      </c>
      <c r="V142" s="6"/>
      <c r="W142" s="6"/>
      <c r="X142" s="3">
        <f t="shared" si="33"/>
        <v>0</v>
      </c>
      <c r="Y142" s="3">
        <v>2.5</v>
      </c>
      <c r="Z142" s="3">
        <f t="shared" si="32"/>
        <v>78.5</v>
      </c>
      <c r="AA142" s="10">
        <v>49807.11</v>
      </c>
      <c r="AB142" s="10"/>
      <c r="AC142" s="10">
        <f t="shared" si="30"/>
        <v>24903.555</v>
      </c>
      <c r="AD142" s="1"/>
      <c r="AE142" s="1"/>
      <c r="AF142" s="1"/>
      <c r="AG142" s="1"/>
      <c r="AH142" s="35" t="s">
        <v>665</v>
      </c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ht="38.4" customHeight="1" x14ac:dyDescent="0.3">
      <c r="A143" s="3">
        <v>140</v>
      </c>
      <c r="B143" s="7">
        <v>63339</v>
      </c>
      <c r="C143" s="40" t="s">
        <v>429</v>
      </c>
      <c r="D143" s="40"/>
      <c r="E143" s="40"/>
      <c r="F143" s="40"/>
      <c r="G143" s="40"/>
      <c r="H143" s="40"/>
      <c r="I143" s="3">
        <v>22</v>
      </c>
      <c r="J143" s="3">
        <f t="shared" si="34"/>
        <v>8.8000000000000007</v>
      </c>
      <c r="K143" s="3">
        <v>7.5</v>
      </c>
      <c r="L143" s="3">
        <f t="shared" si="35"/>
        <v>3</v>
      </c>
      <c r="M143" s="3">
        <v>40</v>
      </c>
      <c r="N143" s="3">
        <f t="shared" si="36"/>
        <v>16</v>
      </c>
      <c r="O143" s="3">
        <v>30</v>
      </c>
      <c r="P143" s="3">
        <f t="shared" si="37"/>
        <v>18</v>
      </c>
      <c r="Q143" s="3">
        <v>30</v>
      </c>
      <c r="R143" s="3">
        <f t="shared" si="38"/>
        <v>18</v>
      </c>
      <c r="S143" s="3">
        <v>20</v>
      </c>
      <c r="T143" s="3">
        <f t="shared" si="29"/>
        <v>12</v>
      </c>
      <c r="U143" s="3">
        <f t="shared" si="39"/>
        <v>75.8</v>
      </c>
      <c r="V143" s="6"/>
      <c r="W143" s="6"/>
      <c r="X143" s="3">
        <f t="shared" si="33"/>
        <v>0</v>
      </c>
      <c r="Y143" s="3">
        <v>2.5</v>
      </c>
      <c r="Z143" s="3">
        <f t="shared" si="32"/>
        <v>78.3</v>
      </c>
      <c r="AA143" s="10">
        <v>90843</v>
      </c>
      <c r="AB143" s="10"/>
      <c r="AC143" s="10">
        <f t="shared" si="30"/>
        <v>45421.5</v>
      </c>
      <c r="AD143" s="1"/>
      <c r="AE143" s="1"/>
      <c r="AF143" s="1"/>
      <c r="AG143" s="1"/>
      <c r="AH143" s="35" t="s">
        <v>665</v>
      </c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</row>
    <row r="144" spans="1:100" ht="38.4" customHeight="1" x14ac:dyDescent="0.3">
      <c r="A144" s="3">
        <v>141</v>
      </c>
      <c r="B144" s="7">
        <v>63791</v>
      </c>
      <c r="C144" s="40" t="s">
        <v>123</v>
      </c>
      <c r="D144" s="40"/>
      <c r="E144" s="40"/>
      <c r="F144" s="40"/>
      <c r="G144" s="40"/>
      <c r="H144" s="40"/>
      <c r="I144" s="3">
        <v>22</v>
      </c>
      <c r="J144" s="3">
        <f t="shared" si="34"/>
        <v>8.8000000000000007</v>
      </c>
      <c r="K144" s="3">
        <v>22</v>
      </c>
      <c r="L144" s="3">
        <f t="shared" si="35"/>
        <v>8.8000000000000007</v>
      </c>
      <c r="M144" s="3">
        <v>40</v>
      </c>
      <c r="N144" s="3">
        <f t="shared" si="36"/>
        <v>16</v>
      </c>
      <c r="O144" s="3">
        <v>20</v>
      </c>
      <c r="P144" s="3">
        <f t="shared" si="37"/>
        <v>12</v>
      </c>
      <c r="Q144" s="3">
        <v>30</v>
      </c>
      <c r="R144" s="3">
        <f t="shared" si="38"/>
        <v>18</v>
      </c>
      <c r="S144" s="3">
        <v>20</v>
      </c>
      <c r="T144" s="3">
        <f t="shared" si="29"/>
        <v>12</v>
      </c>
      <c r="U144" s="3">
        <f t="shared" si="39"/>
        <v>75.599999999999994</v>
      </c>
      <c r="V144" s="6"/>
      <c r="W144" s="6"/>
      <c r="X144" s="3">
        <v>0</v>
      </c>
      <c r="Y144" s="3">
        <v>2.5</v>
      </c>
      <c r="Z144" s="3">
        <f t="shared" si="32"/>
        <v>78.099999999999994</v>
      </c>
      <c r="AA144" s="10">
        <v>100606</v>
      </c>
      <c r="AB144" s="10"/>
      <c r="AC144" s="10">
        <f t="shared" si="30"/>
        <v>50303</v>
      </c>
      <c r="AD144" s="1"/>
      <c r="AE144" s="1"/>
      <c r="AF144" s="1"/>
      <c r="AG144" s="1"/>
      <c r="AH144" s="35" t="s">
        <v>665</v>
      </c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</row>
    <row r="145" spans="1:100" ht="38.4" customHeight="1" x14ac:dyDescent="0.3">
      <c r="A145" s="3">
        <v>142</v>
      </c>
      <c r="B145" s="7">
        <v>63817</v>
      </c>
      <c r="C145" s="40" t="s">
        <v>139</v>
      </c>
      <c r="D145" s="40"/>
      <c r="E145" s="40"/>
      <c r="F145" s="40"/>
      <c r="G145" s="40"/>
      <c r="H145" s="40"/>
      <c r="I145" s="3">
        <v>22</v>
      </c>
      <c r="J145" s="3">
        <f t="shared" si="34"/>
        <v>8.8000000000000007</v>
      </c>
      <c r="K145" s="3">
        <v>22</v>
      </c>
      <c r="L145" s="3">
        <f t="shared" si="35"/>
        <v>8.8000000000000007</v>
      </c>
      <c r="M145" s="3">
        <v>40</v>
      </c>
      <c r="N145" s="3">
        <f t="shared" si="36"/>
        <v>16</v>
      </c>
      <c r="O145" s="3">
        <v>20</v>
      </c>
      <c r="P145" s="3">
        <f t="shared" si="37"/>
        <v>12</v>
      </c>
      <c r="Q145" s="3">
        <v>30</v>
      </c>
      <c r="R145" s="3">
        <f t="shared" si="38"/>
        <v>18</v>
      </c>
      <c r="S145" s="3">
        <v>20</v>
      </c>
      <c r="T145" s="3">
        <f t="shared" si="29"/>
        <v>12</v>
      </c>
      <c r="U145" s="3">
        <f t="shared" si="39"/>
        <v>75.599999999999994</v>
      </c>
      <c r="V145" s="6"/>
      <c r="W145" s="6"/>
      <c r="X145" s="3">
        <v>0</v>
      </c>
      <c r="Y145" s="3">
        <v>2.5</v>
      </c>
      <c r="Z145" s="3">
        <f t="shared" si="32"/>
        <v>78.099999999999994</v>
      </c>
      <c r="AA145" s="10">
        <v>221751.09</v>
      </c>
      <c r="AB145" s="10"/>
      <c r="AC145" s="10">
        <f t="shared" si="30"/>
        <v>110875.545</v>
      </c>
      <c r="AD145" s="1"/>
      <c r="AE145" s="1"/>
      <c r="AF145" s="1"/>
      <c r="AG145" s="1"/>
      <c r="AH145" s="35" t="s">
        <v>665</v>
      </c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</row>
    <row r="146" spans="1:100" ht="38.4" customHeight="1" x14ac:dyDescent="0.3">
      <c r="A146" s="6">
        <v>143</v>
      </c>
      <c r="B146" s="7">
        <v>62335</v>
      </c>
      <c r="C146" s="40" t="s">
        <v>158</v>
      </c>
      <c r="D146" s="40"/>
      <c r="E146" s="40"/>
      <c r="F146" s="40"/>
      <c r="G146" s="40"/>
      <c r="H146" s="40"/>
      <c r="I146" s="3">
        <v>22</v>
      </c>
      <c r="J146" s="3">
        <f t="shared" si="34"/>
        <v>8.8000000000000007</v>
      </c>
      <c r="K146" s="3">
        <v>22</v>
      </c>
      <c r="L146" s="3">
        <f t="shared" si="35"/>
        <v>8.8000000000000007</v>
      </c>
      <c r="M146" s="3">
        <v>40</v>
      </c>
      <c r="N146" s="3">
        <f t="shared" si="36"/>
        <v>16</v>
      </c>
      <c r="O146" s="3">
        <v>20</v>
      </c>
      <c r="P146" s="3">
        <f t="shared" si="37"/>
        <v>12</v>
      </c>
      <c r="Q146" s="3">
        <v>30</v>
      </c>
      <c r="R146" s="3">
        <f t="shared" si="38"/>
        <v>18</v>
      </c>
      <c r="S146" s="3">
        <v>20</v>
      </c>
      <c r="T146" s="3">
        <f t="shared" si="29"/>
        <v>12</v>
      </c>
      <c r="U146" s="3">
        <f t="shared" si="39"/>
        <v>75.599999999999994</v>
      </c>
      <c r="V146" s="6"/>
      <c r="W146" s="6"/>
      <c r="X146" s="3">
        <f t="shared" ref="X146:X157" si="40">+V146+W146</f>
        <v>0</v>
      </c>
      <c r="Y146" s="3">
        <v>2.5</v>
      </c>
      <c r="Z146" s="3">
        <f t="shared" si="32"/>
        <v>78.099999999999994</v>
      </c>
      <c r="AA146" s="10">
        <v>276322.44</v>
      </c>
      <c r="AB146" s="10"/>
      <c r="AC146" s="10">
        <f t="shared" si="30"/>
        <v>138161.22</v>
      </c>
      <c r="AD146" s="1"/>
      <c r="AE146" s="1"/>
      <c r="AF146" s="1"/>
      <c r="AG146" s="1"/>
      <c r="AH146" s="35" t="s">
        <v>665</v>
      </c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</row>
    <row r="147" spans="1:100" ht="38.4" customHeight="1" x14ac:dyDescent="0.3">
      <c r="A147" s="3">
        <v>144</v>
      </c>
      <c r="B147" s="7">
        <v>62676</v>
      </c>
      <c r="C147" s="40" t="s">
        <v>250</v>
      </c>
      <c r="D147" s="40"/>
      <c r="E147" s="40"/>
      <c r="F147" s="40"/>
      <c r="G147" s="40"/>
      <c r="H147" s="40"/>
      <c r="I147" s="3">
        <v>22</v>
      </c>
      <c r="J147" s="3">
        <f t="shared" si="34"/>
        <v>8.8000000000000007</v>
      </c>
      <c r="K147" s="3">
        <v>22</v>
      </c>
      <c r="L147" s="3">
        <f t="shared" si="35"/>
        <v>8.8000000000000007</v>
      </c>
      <c r="M147" s="3">
        <v>40</v>
      </c>
      <c r="N147" s="3">
        <f t="shared" si="36"/>
        <v>16</v>
      </c>
      <c r="O147" s="3">
        <v>20</v>
      </c>
      <c r="P147" s="3">
        <f t="shared" si="37"/>
        <v>12</v>
      </c>
      <c r="Q147" s="3">
        <v>30</v>
      </c>
      <c r="R147" s="3">
        <f t="shared" si="38"/>
        <v>18</v>
      </c>
      <c r="S147" s="3">
        <v>20</v>
      </c>
      <c r="T147" s="3">
        <f t="shared" si="29"/>
        <v>12</v>
      </c>
      <c r="U147" s="3">
        <f t="shared" si="39"/>
        <v>75.599999999999994</v>
      </c>
      <c r="V147" s="6"/>
      <c r="W147" s="6"/>
      <c r="X147" s="3">
        <f t="shared" si="40"/>
        <v>0</v>
      </c>
      <c r="Y147" s="3">
        <v>2.5</v>
      </c>
      <c r="Z147" s="3">
        <f t="shared" si="32"/>
        <v>78.099999999999994</v>
      </c>
      <c r="AA147" s="10">
        <v>290851.55</v>
      </c>
      <c r="AB147" s="10"/>
      <c r="AC147" s="10">
        <f t="shared" si="30"/>
        <v>145425.77499999999</v>
      </c>
      <c r="AD147" s="1"/>
      <c r="AE147" s="1"/>
      <c r="AF147" s="1"/>
      <c r="AG147" s="1"/>
      <c r="AH147" s="35" t="s">
        <v>665</v>
      </c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</row>
    <row r="148" spans="1:100" ht="38.4" customHeight="1" x14ac:dyDescent="0.3">
      <c r="A148" s="3">
        <v>145</v>
      </c>
      <c r="B148" s="7">
        <v>62732</v>
      </c>
      <c r="C148" s="40" t="s">
        <v>264</v>
      </c>
      <c r="D148" s="40"/>
      <c r="E148" s="40"/>
      <c r="F148" s="40"/>
      <c r="G148" s="40"/>
      <c r="H148" s="40"/>
      <c r="I148" s="3">
        <v>22</v>
      </c>
      <c r="J148" s="3">
        <f t="shared" si="34"/>
        <v>8.8000000000000007</v>
      </c>
      <c r="K148" s="3">
        <v>22</v>
      </c>
      <c r="L148" s="3">
        <f t="shared" si="35"/>
        <v>8.8000000000000007</v>
      </c>
      <c r="M148" s="3">
        <v>40</v>
      </c>
      <c r="N148" s="3">
        <f t="shared" si="36"/>
        <v>16</v>
      </c>
      <c r="O148" s="3">
        <v>20</v>
      </c>
      <c r="P148" s="3">
        <f t="shared" si="37"/>
        <v>12</v>
      </c>
      <c r="Q148" s="3">
        <v>30</v>
      </c>
      <c r="R148" s="3">
        <f t="shared" si="38"/>
        <v>18</v>
      </c>
      <c r="S148" s="3">
        <v>20</v>
      </c>
      <c r="T148" s="3">
        <f t="shared" si="29"/>
        <v>12</v>
      </c>
      <c r="U148" s="3">
        <f t="shared" si="39"/>
        <v>75.599999999999994</v>
      </c>
      <c r="V148" s="6"/>
      <c r="W148" s="6"/>
      <c r="X148" s="3">
        <f t="shared" si="40"/>
        <v>0</v>
      </c>
      <c r="Y148" s="3">
        <v>2.5</v>
      </c>
      <c r="Z148" s="3">
        <f t="shared" si="32"/>
        <v>78.099999999999994</v>
      </c>
      <c r="AA148" s="10">
        <v>256000</v>
      </c>
      <c r="AB148" s="10"/>
      <c r="AC148" s="10">
        <f t="shared" si="30"/>
        <v>128000</v>
      </c>
      <c r="AD148" s="1"/>
      <c r="AE148" s="1"/>
      <c r="AF148" s="1"/>
      <c r="AG148" s="1"/>
      <c r="AH148" s="35" t="s">
        <v>665</v>
      </c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</row>
    <row r="149" spans="1:100" ht="38.4" customHeight="1" x14ac:dyDescent="0.3">
      <c r="A149" s="3">
        <v>146</v>
      </c>
      <c r="B149" s="7">
        <v>63122</v>
      </c>
      <c r="C149" s="40" t="s">
        <v>387</v>
      </c>
      <c r="D149" s="40"/>
      <c r="E149" s="40"/>
      <c r="F149" s="40"/>
      <c r="G149" s="40"/>
      <c r="H149" s="40"/>
      <c r="I149" s="3">
        <v>22</v>
      </c>
      <c r="J149" s="3">
        <f t="shared" si="34"/>
        <v>8.8000000000000007</v>
      </c>
      <c r="K149" s="3">
        <v>22</v>
      </c>
      <c r="L149" s="3">
        <f t="shared" si="35"/>
        <v>8.8000000000000007</v>
      </c>
      <c r="M149" s="3">
        <v>40</v>
      </c>
      <c r="N149" s="3">
        <f t="shared" si="36"/>
        <v>16</v>
      </c>
      <c r="O149" s="3">
        <v>20</v>
      </c>
      <c r="P149" s="3">
        <f t="shared" si="37"/>
        <v>12</v>
      </c>
      <c r="Q149" s="3">
        <v>30</v>
      </c>
      <c r="R149" s="3">
        <f t="shared" si="38"/>
        <v>18</v>
      </c>
      <c r="S149" s="3">
        <v>20</v>
      </c>
      <c r="T149" s="3">
        <f t="shared" si="29"/>
        <v>12</v>
      </c>
      <c r="U149" s="3">
        <f t="shared" si="39"/>
        <v>75.599999999999994</v>
      </c>
      <c r="V149" s="6"/>
      <c r="W149" s="6"/>
      <c r="X149" s="3">
        <f t="shared" si="40"/>
        <v>0</v>
      </c>
      <c r="Y149" s="3">
        <v>2.5</v>
      </c>
      <c r="Z149" s="3">
        <f t="shared" si="32"/>
        <v>78.099999999999994</v>
      </c>
      <c r="AA149" s="10">
        <v>475640</v>
      </c>
      <c r="AB149" s="10"/>
      <c r="AC149" s="10">
        <f t="shared" si="30"/>
        <v>237820</v>
      </c>
      <c r="AD149" s="1"/>
      <c r="AE149" s="1"/>
      <c r="AF149" s="1"/>
      <c r="AG149" s="1"/>
      <c r="AH149" s="35" t="s">
        <v>665</v>
      </c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</row>
    <row r="150" spans="1:100" ht="38.4" customHeight="1" x14ac:dyDescent="0.3">
      <c r="A150" s="6">
        <v>147</v>
      </c>
      <c r="B150" s="7">
        <v>63209</v>
      </c>
      <c r="C150" s="40" t="s">
        <v>408</v>
      </c>
      <c r="D150" s="40"/>
      <c r="E150" s="40"/>
      <c r="F150" s="40"/>
      <c r="G150" s="40"/>
      <c r="H150" s="40"/>
      <c r="I150" s="3">
        <v>22</v>
      </c>
      <c r="J150" s="3">
        <f t="shared" si="34"/>
        <v>8.8000000000000007</v>
      </c>
      <c r="K150" s="3">
        <v>22</v>
      </c>
      <c r="L150" s="3">
        <f t="shared" si="35"/>
        <v>8.8000000000000007</v>
      </c>
      <c r="M150" s="3">
        <v>40</v>
      </c>
      <c r="N150" s="3">
        <f t="shared" si="36"/>
        <v>16</v>
      </c>
      <c r="O150" s="3">
        <v>20</v>
      </c>
      <c r="P150" s="3">
        <f t="shared" si="37"/>
        <v>12</v>
      </c>
      <c r="Q150" s="3">
        <v>30</v>
      </c>
      <c r="R150" s="3">
        <f t="shared" si="38"/>
        <v>18</v>
      </c>
      <c r="S150" s="3">
        <v>20</v>
      </c>
      <c r="T150" s="3">
        <f t="shared" si="29"/>
        <v>12</v>
      </c>
      <c r="U150" s="3">
        <f t="shared" si="39"/>
        <v>75.599999999999994</v>
      </c>
      <c r="V150" s="6"/>
      <c r="W150" s="6"/>
      <c r="X150" s="3">
        <f t="shared" si="40"/>
        <v>0</v>
      </c>
      <c r="Y150" s="3">
        <v>2.5</v>
      </c>
      <c r="Z150" s="3">
        <f t="shared" si="32"/>
        <v>78.099999999999994</v>
      </c>
      <c r="AA150" s="10">
        <v>400000</v>
      </c>
      <c r="AB150" s="10"/>
      <c r="AC150" s="10">
        <f t="shared" si="30"/>
        <v>200000</v>
      </c>
      <c r="AD150" s="1"/>
      <c r="AE150" s="1"/>
      <c r="AF150" s="1"/>
      <c r="AG150" s="1"/>
      <c r="AH150" s="35" t="s">
        <v>665</v>
      </c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</row>
    <row r="151" spans="1:100" ht="38.4" customHeight="1" x14ac:dyDescent="0.3">
      <c r="A151" s="3">
        <v>148</v>
      </c>
      <c r="B151" s="7">
        <v>63323</v>
      </c>
      <c r="C151" s="40" t="s">
        <v>422</v>
      </c>
      <c r="D151" s="40"/>
      <c r="E151" s="40"/>
      <c r="F151" s="40"/>
      <c r="G151" s="40"/>
      <c r="H151" s="40"/>
      <c r="I151" s="3">
        <v>22</v>
      </c>
      <c r="J151" s="3">
        <f t="shared" si="34"/>
        <v>8.8000000000000007</v>
      </c>
      <c r="K151" s="3">
        <v>22</v>
      </c>
      <c r="L151" s="3">
        <f t="shared" si="35"/>
        <v>8.8000000000000007</v>
      </c>
      <c r="M151" s="3">
        <v>40</v>
      </c>
      <c r="N151" s="3">
        <f t="shared" si="36"/>
        <v>16</v>
      </c>
      <c r="O151" s="3">
        <v>20</v>
      </c>
      <c r="P151" s="3">
        <f t="shared" si="37"/>
        <v>12</v>
      </c>
      <c r="Q151" s="3">
        <v>30</v>
      </c>
      <c r="R151" s="3">
        <f t="shared" si="38"/>
        <v>18</v>
      </c>
      <c r="S151" s="3">
        <v>20</v>
      </c>
      <c r="T151" s="3">
        <f t="shared" si="29"/>
        <v>12</v>
      </c>
      <c r="U151" s="3">
        <f t="shared" si="39"/>
        <v>75.599999999999994</v>
      </c>
      <c r="V151" s="6"/>
      <c r="W151" s="6"/>
      <c r="X151" s="3">
        <f t="shared" si="40"/>
        <v>0</v>
      </c>
      <c r="Y151" s="3">
        <v>2.5</v>
      </c>
      <c r="Z151" s="3">
        <f t="shared" si="32"/>
        <v>78.099999999999994</v>
      </c>
      <c r="AA151" s="10">
        <v>277940.3</v>
      </c>
      <c r="AB151" s="10"/>
      <c r="AC151" s="10">
        <f t="shared" si="30"/>
        <v>138970.15</v>
      </c>
      <c r="AD151" s="1"/>
      <c r="AE151" s="1"/>
      <c r="AF151" s="1"/>
      <c r="AG151" s="1"/>
      <c r="AH151" s="35" t="s">
        <v>665</v>
      </c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</row>
    <row r="152" spans="1:100" ht="38.4" customHeight="1" x14ac:dyDescent="0.3">
      <c r="A152" s="3">
        <v>149</v>
      </c>
      <c r="B152" s="7">
        <v>63343</v>
      </c>
      <c r="C152" s="40" t="s">
        <v>432</v>
      </c>
      <c r="D152" s="40"/>
      <c r="E152" s="40"/>
      <c r="F152" s="40"/>
      <c r="G152" s="40"/>
      <c r="H152" s="40"/>
      <c r="I152" s="3">
        <v>22</v>
      </c>
      <c r="J152" s="3">
        <f t="shared" si="34"/>
        <v>8.8000000000000007</v>
      </c>
      <c r="K152" s="3">
        <v>22</v>
      </c>
      <c r="L152" s="3">
        <f t="shared" si="35"/>
        <v>8.8000000000000007</v>
      </c>
      <c r="M152" s="3">
        <v>40</v>
      </c>
      <c r="N152" s="3">
        <f t="shared" si="36"/>
        <v>16</v>
      </c>
      <c r="O152" s="3">
        <v>30</v>
      </c>
      <c r="P152" s="3">
        <f t="shared" si="37"/>
        <v>18</v>
      </c>
      <c r="Q152" s="3">
        <v>20</v>
      </c>
      <c r="R152" s="3">
        <f t="shared" si="38"/>
        <v>12</v>
      </c>
      <c r="S152" s="3">
        <v>20</v>
      </c>
      <c r="T152" s="3">
        <f t="shared" si="29"/>
        <v>12</v>
      </c>
      <c r="U152" s="3">
        <f t="shared" si="39"/>
        <v>75.599999999999994</v>
      </c>
      <c r="V152" s="6"/>
      <c r="W152" s="6"/>
      <c r="X152" s="3">
        <f t="shared" si="40"/>
        <v>0</v>
      </c>
      <c r="Y152" s="3">
        <v>2.5</v>
      </c>
      <c r="Z152" s="3">
        <f t="shared" si="32"/>
        <v>78.099999999999994</v>
      </c>
      <c r="AA152" s="10">
        <v>182808.13</v>
      </c>
      <c r="AB152" s="10"/>
      <c r="AC152" s="10">
        <f t="shared" si="30"/>
        <v>91404.065000000002</v>
      </c>
      <c r="AD152" s="1"/>
      <c r="AE152" s="1"/>
      <c r="AF152" s="1"/>
      <c r="AG152" s="1"/>
      <c r="AH152" s="35" t="s">
        <v>665</v>
      </c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</row>
    <row r="153" spans="1:100" ht="38.4" customHeight="1" x14ac:dyDescent="0.3">
      <c r="A153" s="3">
        <v>150</v>
      </c>
      <c r="B153" s="7">
        <v>63408</v>
      </c>
      <c r="C153" s="40" t="s">
        <v>464</v>
      </c>
      <c r="D153" s="40"/>
      <c r="E153" s="40"/>
      <c r="F153" s="40"/>
      <c r="G153" s="40"/>
      <c r="H153" s="40"/>
      <c r="I153" s="3">
        <v>22</v>
      </c>
      <c r="J153" s="3">
        <f t="shared" si="34"/>
        <v>8.8000000000000007</v>
      </c>
      <c r="K153" s="3">
        <v>22</v>
      </c>
      <c r="L153" s="3">
        <f t="shared" si="35"/>
        <v>8.8000000000000007</v>
      </c>
      <c r="M153" s="3">
        <v>40</v>
      </c>
      <c r="N153" s="3">
        <f t="shared" si="36"/>
        <v>16</v>
      </c>
      <c r="O153" s="3">
        <v>20</v>
      </c>
      <c r="P153" s="3">
        <f t="shared" si="37"/>
        <v>12</v>
      </c>
      <c r="Q153" s="3">
        <v>30</v>
      </c>
      <c r="R153" s="3">
        <f t="shared" si="38"/>
        <v>18</v>
      </c>
      <c r="S153" s="3">
        <v>20</v>
      </c>
      <c r="T153" s="3">
        <f t="shared" si="29"/>
        <v>12</v>
      </c>
      <c r="U153" s="3">
        <f t="shared" si="39"/>
        <v>75.599999999999994</v>
      </c>
      <c r="V153" s="6"/>
      <c r="W153" s="6"/>
      <c r="X153" s="3">
        <f t="shared" si="40"/>
        <v>0</v>
      </c>
      <c r="Y153" s="3">
        <v>2.5</v>
      </c>
      <c r="Z153" s="3">
        <f t="shared" si="32"/>
        <v>78.099999999999994</v>
      </c>
      <c r="AA153" s="10">
        <v>251603.39</v>
      </c>
      <c r="AB153" s="10"/>
      <c r="AC153" s="10">
        <f t="shared" si="30"/>
        <v>125801.69500000001</v>
      </c>
      <c r="AD153" s="1"/>
      <c r="AE153" s="1"/>
      <c r="AF153" s="1"/>
      <c r="AG153" s="1"/>
      <c r="AH153" s="35" t="s">
        <v>665</v>
      </c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</row>
    <row r="154" spans="1:100" ht="38.4" customHeight="1" x14ac:dyDescent="0.3">
      <c r="A154" s="6">
        <v>151</v>
      </c>
      <c r="B154" s="7">
        <v>63677</v>
      </c>
      <c r="C154" s="40" t="s">
        <v>582</v>
      </c>
      <c r="D154" s="40"/>
      <c r="E154" s="40"/>
      <c r="F154" s="40"/>
      <c r="G154" s="40"/>
      <c r="H154" s="40"/>
      <c r="I154" s="3">
        <v>22</v>
      </c>
      <c r="J154" s="3">
        <f t="shared" si="34"/>
        <v>8.8000000000000007</v>
      </c>
      <c r="K154" s="3">
        <v>22</v>
      </c>
      <c r="L154" s="3">
        <f t="shared" si="35"/>
        <v>8.8000000000000007</v>
      </c>
      <c r="M154" s="3">
        <v>40</v>
      </c>
      <c r="N154" s="3">
        <f t="shared" si="36"/>
        <v>16</v>
      </c>
      <c r="O154" s="3">
        <v>20</v>
      </c>
      <c r="P154" s="3">
        <f t="shared" si="37"/>
        <v>12</v>
      </c>
      <c r="Q154" s="3">
        <v>30</v>
      </c>
      <c r="R154" s="3">
        <f t="shared" si="38"/>
        <v>18</v>
      </c>
      <c r="S154" s="3">
        <v>20</v>
      </c>
      <c r="T154" s="3">
        <f t="shared" si="29"/>
        <v>12</v>
      </c>
      <c r="U154" s="3">
        <f t="shared" si="39"/>
        <v>75.599999999999994</v>
      </c>
      <c r="V154" s="6"/>
      <c r="W154" s="6"/>
      <c r="X154" s="3">
        <f t="shared" si="40"/>
        <v>0</v>
      </c>
      <c r="Y154" s="3">
        <v>2.5</v>
      </c>
      <c r="Z154" s="3">
        <f t="shared" si="32"/>
        <v>78.099999999999994</v>
      </c>
      <c r="AA154" s="10">
        <v>64293</v>
      </c>
      <c r="AB154" s="10"/>
      <c r="AC154" s="10">
        <f t="shared" si="30"/>
        <v>32146.5</v>
      </c>
      <c r="AD154" s="1"/>
      <c r="AE154" s="1"/>
      <c r="AF154" s="1"/>
      <c r="AG154" s="1"/>
      <c r="AH154" s="35" t="s">
        <v>665</v>
      </c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</row>
    <row r="155" spans="1:100" ht="38.4" customHeight="1" x14ac:dyDescent="0.3">
      <c r="A155" s="3">
        <v>152</v>
      </c>
      <c r="B155" s="7">
        <v>63705</v>
      </c>
      <c r="C155" s="40" t="s">
        <v>599</v>
      </c>
      <c r="D155" s="40"/>
      <c r="E155" s="40"/>
      <c r="F155" s="40"/>
      <c r="G155" s="40"/>
      <c r="H155" s="40"/>
      <c r="I155" s="3">
        <v>22</v>
      </c>
      <c r="J155" s="3">
        <f t="shared" si="34"/>
        <v>8.8000000000000007</v>
      </c>
      <c r="K155" s="3">
        <v>22</v>
      </c>
      <c r="L155" s="3">
        <f t="shared" si="35"/>
        <v>8.8000000000000007</v>
      </c>
      <c r="M155" s="3">
        <v>40</v>
      </c>
      <c r="N155" s="3">
        <f t="shared" si="36"/>
        <v>16</v>
      </c>
      <c r="O155" s="3">
        <v>30</v>
      </c>
      <c r="P155" s="3">
        <f t="shared" si="37"/>
        <v>18</v>
      </c>
      <c r="Q155" s="3">
        <v>20</v>
      </c>
      <c r="R155" s="3">
        <f t="shared" si="38"/>
        <v>12</v>
      </c>
      <c r="S155" s="3">
        <v>20</v>
      </c>
      <c r="T155" s="3">
        <f t="shared" si="29"/>
        <v>12</v>
      </c>
      <c r="U155" s="3">
        <f t="shared" si="39"/>
        <v>75.599999999999994</v>
      </c>
      <c r="V155" s="6"/>
      <c r="W155" s="6"/>
      <c r="X155" s="3">
        <f t="shared" si="40"/>
        <v>0</v>
      </c>
      <c r="Y155" s="3">
        <v>2.5</v>
      </c>
      <c r="Z155" s="3">
        <f t="shared" si="32"/>
        <v>78.099999999999994</v>
      </c>
      <c r="AA155" s="10">
        <v>430715</v>
      </c>
      <c r="AB155" s="10"/>
      <c r="AC155" s="10">
        <f t="shared" si="30"/>
        <v>215357.5</v>
      </c>
      <c r="AD155" s="1"/>
      <c r="AE155" s="1"/>
      <c r="AF155" s="1"/>
      <c r="AG155" s="1"/>
      <c r="AH155" s="35" t="s">
        <v>665</v>
      </c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</row>
    <row r="156" spans="1:100" ht="38.4" customHeight="1" x14ac:dyDescent="0.3">
      <c r="A156" s="3">
        <v>153</v>
      </c>
      <c r="B156" s="7">
        <v>62328</v>
      </c>
      <c r="C156" s="40" t="s">
        <v>157</v>
      </c>
      <c r="D156" s="40"/>
      <c r="E156" s="40"/>
      <c r="F156" s="40"/>
      <c r="G156" s="40"/>
      <c r="H156" s="40"/>
      <c r="I156" s="3">
        <v>30</v>
      </c>
      <c r="J156" s="3">
        <f t="shared" si="34"/>
        <v>12</v>
      </c>
      <c r="K156" s="3">
        <v>15</v>
      </c>
      <c r="L156" s="3">
        <f t="shared" si="35"/>
        <v>6</v>
      </c>
      <c r="M156" s="3">
        <v>30</v>
      </c>
      <c r="N156" s="3">
        <f t="shared" si="36"/>
        <v>12</v>
      </c>
      <c r="O156" s="3">
        <v>30</v>
      </c>
      <c r="P156" s="3">
        <f t="shared" si="37"/>
        <v>18</v>
      </c>
      <c r="Q156" s="3">
        <v>30</v>
      </c>
      <c r="R156" s="3">
        <f t="shared" si="38"/>
        <v>18</v>
      </c>
      <c r="S156" s="3">
        <v>20</v>
      </c>
      <c r="T156" s="3">
        <f t="shared" ref="T156:T221" si="41">S156/100*60</f>
        <v>12</v>
      </c>
      <c r="U156" s="3">
        <f t="shared" si="39"/>
        <v>78</v>
      </c>
      <c r="V156" s="6"/>
      <c r="W156" s="6"/>
      <c r="X156" s="3">
        <f t="shared" si="40"/>
        <v>0</v>
      </c>
      <c r="Y156" s="3">
        <v>0</v>
      </c>
      <c r="Z156" s="3">
        <f t="shared" si="32"/>
        <v>78</v>
      </c>
      <c r="AA156" s="10">
        <v>877392.09</v>
      </c>
      <c r="AB156" s="10"/>
      <c r="AC156" s="10">
        <f t="shared" ref="AC156:AC221" si="42">AA156/2</f>
        <v>438696.04499999998</v>
      </c>
      <c r="AD156" s="1"/>
      <c r="AE156" s="1"/>
      <c r="AF156" s="1"/>
      <c r="AG156" s="1"/>
      <c r="AH156" s="35" t="s">
        <v>665</v>
      </c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</row>
    <row r="157" spans="1:100" ht="38.4" customHeight="1" x14ac:dyDescent="0.3">
      <c r="A157" s="3">
        <v>154</v>
      </c>
      <c r="B157" s="7">
        <v>63055</v>
      </c>
      <c r="C157" s="40" t="s">
        <v>365</v>
      </c>
      <c r="D157" s="40"/>
      <c r="E157" s="40"/>
      <c r="F157" s="40"/>
      <c r="G157" s="40"/>
      <c r="H157" s="40"/>
      <c r="I157" s="3">
        <v>22</v>
      </c>
      <c r="J157" s="3">
        <f t="shared" si="34"/>
        <v>8.8000000000000007</v>
      </c>
      <c r="K157" s="3">
        <v>22</v>
      </c>
      <c r="L157" s="3">
        <f t="shared" si="35"/>
        <v>8.8000000000000007</v>
      </c>
      <c r="M157" s="3">
        <v>30</v>
      </c>
      <c r="N157" s="3">
        <f t="shared" si="36"/>
        <v>12</v>
      </c>
      <c r="O157" s="3">
        <v>30</v>
      </c>
      <c r="P157" s="3">
        <f t="shared" si="37"/>
        <v>18</v>
      </c>
      <c r="Q157" s="3">
        <v>30</v>
      </c>
      <c r="R157" s="3">
        <f t="shared" si="38"/>
        <v>18</v>
      </c>
      <c r="S157" s="3">
        <v>20</v>
      </c>
      <c r="T157" s="3">
        <f t="shared" si="41"/>
        <v>12</v>
      </c>
      <c r="U157" s="3">
        <f t="shared" si="39"/>
        <v>77.599999999999994</v>
      </c>
      <c r="V157" s="6"/>
      <c r="W157" s="6"/>
      <c r="X157" s="3">
        <f t="shared" si="40"/>
        <v>0</v>
      </c>
      <c r="Y157" s="3">
        <v>0</v>
      </c>
      <c r="Z157" s="3">
        <f t="shared" si="32"/>
        <v>77.599999999999994</v>
      </c>
      <c r="AA157" s="10">
        <v>165560.91</v>
      </c>
      <c r="AB157" s="10"/>
      <c r="AC157" s="10">
        <f t="shared" si="42"/>
        <v>82780.455000000002</v>
      </c>
      <c r="AD157" s="1"/>
      <c r="AE157" s="1"/>
      <c r="AF157" s="1"/>
      <c r="AG157" s="1"/>
      <c r="AH157" s="35" t="s">
        <v>665</v>
      </c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</row>
    <row r="158" spans="1:100" ht="38.4" customHeight="1" x14ac:dyDescent="0.3">
      <c r="A158" s="6">
        <v>155</v>
      </c>
      <c r="B158" s="7">
        <v>62917</v>
      </c>
      <c r="C158" s="40" t="s">
        <v>28</v>
      </c>
      <c r="D158" s="40"/>
      <c r="E158" s="40"/>
      <c r="F158" s="40"/>
      <c r="G158" s="40"/>
      <c r="H158" s="40"/>
      <c r="I158" s="3">
        <v>15</v>
      </c>
      <c r="J158" s="3">
        <f t="shared" si="34"/>
        <v>6</v>
      </c>
      <c r="K158" s="3">
        <v>30</v>
      </c>
      <c r="L158" s="3">
        <f t="shared" si="35"/>
        <v>12</v>
      </c>
      <c r="M158" s="3">
        <v>40</v>
      </c>
      <c r="N158" s="3">
        <f t="shared" si="36"/>
        <v>16</v>
      </c>
      <c r="O158" s="3">
        <v>30</v>
      </c>
      <c r="P158" s="3">
        <f t="shared" si="37"/>
        <v>18</v>
      </c>
      <c r="Q158" s="3">
        <v>20</v>
      </c>
      <c r="R158" s="3">
        <f t="shared" si="38"/>
        <v>12</v>
      </c>
      <c r="S158" s="3">
        <v>20</v>
      </c>
      <c r="T158" s="3">
        <f t="shared" si="41"/>
        <v>12</v>
      </c>
      <c r="U158" s="3">
        <f t="shared" si="39"/>
        <v>76</v>
      </c>
      <c r="V158" s="6"/>
      <c r="W158" s="6"/>
      <c r="X158" s="3">
        <v>0</v>
      </c>
      <c r="Y158" s="3">
        <v>0</v>
      </c>
      <c r="Z158" s="3">
        <f t="shared" si="32"/>
        <v>76</v>
      </c>
      <c r="AA158" s="10">
        <v>91626.9</v>
      </c>
      <c r="AB158" s="10"/>
      <c r="AC158" s="10">
        <f t="shared" si="42"/>
        <v>45813.45</v>
      </c>
      <c r="AD158" s="1"/>
      <c r="AE158" s="1"/>
      <c r="AF158" s="1"/>
      <c r="AG158" s="1"/>
      <c r="AH158" s="35" t="s">
        <v>665</v>
      </c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</row>
    <row r="159" spans="1:100" ht="38.4" customHeight="1" x14ac:dyDescent="0.3">
      <c r="A159" s="3">
        <v>156</v>
      </c>
      <c r="B159" s="7">
        <v>63431</v>
      </c>
      <c r="C159" s="40" t="s">
        <v>83</v>
      </c>
      <c r="D159" s="40"/>
      <c r="E159" s="40"/>
      <c r="F159" s="40"/>
      <c r="G159" s="40"/>
      <c r="H159" s="40"/>
      <c r="I159" s="3">
        <v>30</v>
      </c>
      <c r="J159" s="3">
        <f t="shared" si="34"/>
        <v>12</v>
      </c>
      <c r="K159" s="3">
        <v>15</v>
      </c>
      <c r="L159" s="3">
        <f t="shared" si="35"/>
        <v>6</v>
      </c>
      <c r="M159" s="3">
        <v>40</v>
      </c>
      <c r="N159" s="3">
        <f t="shared" si="36"/>
        <v>16</v>
      </c>
      <c r="O159" s="3">
        <v>20</v>
      </c>
      <c r="P159" s="3">
        <f t="shared" si="37"/>
        <v>12</v>
      </c>
      <c r="Q159" s="3">
        <v>30</v>
      </c>
      <c r="R159" s="3">
        <f t="shared" si="38"/>
        <v>18</v>
      </c>
      <c r="S159" s="3">
        <v>20</v>
      </c>
      <c r="T159" s="3">
        <f t="shared" si="41"/>
        <v>12</v>
      </c>
      <c r="U159" s="3">
        <f t="shared" si="39"/>
        <v>76</v>
      </c>
      <c r="V159" s="6"/>
      <c r="W159" s="6"/>
      <c r="X159" s="3">
        <v>0</v>
      </c>
      <c r="Y159" s="3">
        <v>0</v>
      </c>
      <c r="Z159" s="3">
        <f t="shared" si="32"/>
        <v>76</v>
      </c>
      <c r="AA159" s="10">
        <v>98654.5</v>
      </c>
      <c r="AB159" s="10"/>
      <c r="AC159" s="10">
        <f t="shared" si="42"/>
        <v>49327.25</v>
      </c>
      <c r="AD159" s="1"/>
      <c r="AE159" s="1"/>
      <c r="AF159" s="1"/>
      <c r="AG159" s="1"/>
      <c r="AH159" s="35" t="s">
        <v>665</v>
      </c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</row>
    <row r="160" spans="1:100" ht="38.4" customHeight="1" x14ac:dyDescent="0.3">
      <c r="A160" s="3">
        <v>157</v>
      </c>
      <c r="B160" s="7">
        <v>62538</v>
      </c>
      <c r="C160" s="40" t="s">
        <v>207</v>
      </c>
      <c r="D160" s="40"/>
      <c r="E160" s="40"/>
      <c r="F160" s="40"/>
      <c r="G160" s="40"/>
      <c r="H160" s="40"/>
      <c r="I160" s="3">
        <v>15</v>
      </c>
      <c r="J160" s="3">
        <f t="shared" si="34"/>
        <v>6</v>
      </c>
      <c r="K160" s="3">
        <v>15</v>
      </c>
      <c r="L160" s="3">
        <f t="shared" si="35"/>
        <v>6</v>
      </c>
      <c r="M160" s="3">
        <v>40</v>
      </c>
      <c r="N160" s="3">
        <f t="shared" si="36"/>
        <v>16</v>
      </c>
      <c r="O160" s="3">
        <v>30</v>
      </c>
      <c r="P160" s="3">
        <f t="shared" si="37"/>
        <v>18</v>
      </c>
      <c r="Q160" s="3">
        <v>30</v>
      </c>
      <c r="R160" s="3">
        <f t="shared" si="38"/>
        <v>18</v>
      </c>
      <c r="S160" s="3">
        <v>20</v>
      </c>
      <c r="T160" s="3">
        <f t="shared" si="41"/>
        <v>12</v>
      </c>
      <c r="U160" s="3">
        <f t="shared" si="39"/>
        <v>76</v>
      </c>
      <c r="V160" s="6"/>
      <c r="W160" s="6"/>
      <c r="X160" s="3">
        <f t="shared" ref="X160:X165" si="43">+V160+W160</f>
        <v>0</v>
      </c>
      <c r="Y160" s="3">
        <v>0</v>
      </c>
      <c r="Z160" s="3">
        <f t="shared" si="32"/>
        <v>76</v>
      </c>
      <c r="AA160" s="10">
        <v>176400</v>
      </c>
      <c r="AB160" s="10"/>
      <c r="AC160" s="10">
        <f t="shared" si="42"/>
        <v>88200</v>
      </c>
      <c r="AD160" s="1"/>
      <c r="AE160" s="1"/>
      <c r="AF160" s="1"/>
      <c r="AG160" s="1"/>
      <c r="AH160" s="35" t="s">
        <v>665</v>
      </c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</row>
    <row r="161" spans="1:100" ht="38.4" customHeight="1" x14ac:dyDescent="0.3">
      <c r="A161" s="3">
        <v>158</v>
      </c>
      <c r="B161" s="7">
        <v>62572</v>
      </c>
      <c r="C161" s="40" t="s">
        <v>217</v>
      </c>
      <c r="D161" s="40"/>
      <c r="E161" s="40"/>
      <c r="F161" s="40"/>
      <c r="G161" s="40"/>
      <c r="H161" s="40"/>
      <c r="I161" s="3">
        <v>30</v>
      </c>
      <c r="J161" s="3">
        <f t="shared" si="34"/>
        <v>12</v>
      </c>
      <c r="K161" s="3">
        <v>15</v>
      </c>
      <c r="L161" s="3">
        <f t="shared" si="35"/>
        <v>6</v>
      </c>
      <c r="M161" s="3">
        <v>40</v>
      </c>
      <c r="N161" s="3">
        <f t="shared" si="36"/>
        <v>16</v>
      </c>
      <c r="O161" s="3">
        <v>20</v>
      </c>
      <c r="P161" s="3">
        <f t="shared" si="37"/>
        <v>12</v>
      </c>
      <c r="Q161" s="3">
        <v>30</v>
      </c>
      <c r="R161" s="3">
        <f t="shared" si="38"/>
        <v>18</v>
      </c>
      <c r="S161" s="3">
        <v>20</v>
      </c>
      <c r="T161" s="3">
        <f t="shared" si="41"/>
        <v>12</v>
      </c>
      <c r="U161" s="3">
        <f t="shared" si="39"/>
        <v>76</v>
      </c>
      <c r="V161" s="6"/>
      <c r="W161" s="6"/>
      <c r="X161" s="3">
        <f t="shared" si="43"/>
        <v>0</v>
      </c>
      <c r="Y161" s="3">
        <v>0</v>
      </c>
      <c r="Z161" s="3">
        <f t="shared" si="32"/>
        <v>76</v>
      </c>
      <c r="AA161" s="10">
        <v>1493200</v>
      </c>
      <c r="AB161" s="10"/>
      <c r="AC161" s="10">
        <f t="shared" si="42"/>
        <v>746600</v>
      </c>
      <c r="AD161" s="1"/>
      <c r="AE161" s="1"/>
      <c r="AF161" s="1"/>
      <c r="AG161" s="1"/>
      <c r="AH161" s="35" t="s">
        <v>665</v>
      </c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</row>
    <row r="162" spans="1:100" ht="38.4" customHeight="1" x14ac:dyDescent="0.3">
      <c r="A162" s="6">
        <v>159</v>
      </c>
      <c r="B162" s="7">
        <v>62892</v>
      </c>
      <c r="C162" s="40" t="s">
        <v>314</v>
      </c>
      <c r="D162" s="40"/>
      <c r="E162" s="40"/>
      <c r="F162" s="40"/>
      <c r="G162" s="40"/>
      <c r="H162" s="40"/>
      <c r="I162" s="3">
        <v>30</v>
      </c>
      <c r="J162" s="3">
        <f t="shared" si="34"/>
        <v>12</v>
      </c>
      <c r="K162" s="3">
        <v>15</v>
      </c>
      <c r="L162" s="3">
        <f t="shared" si="35"/>
        <v>6</v>
      </c>
      <c r="M162" s="3">
        <v>40</v>
      </c>
      <c r="N162" s="3">
        <f t="shared" si="36"/>
        <v>16</v>
      </c>
      <c r="O162" s="3">
        <v>20</v>
      </c>
      <c r="P162" s="3">
        <f t="shared" si="37"/>
        <v>12</v>
      </c>
      <c r="Q162" s="3">
        <v>30</v>
      </c>
      <c r="R162" s="3">
        <f t="shared" si="38"/>
        <v>18</v>
      </c>
      <c r="S162" s="3">
        <v>20</v>
      </c>
      <c r="T162" s="3">
        <f t="shared" si="41"/>
        <v>12</v>
      </c>
      <c r="U162" s="3">
        <f t="shared" si="39"/>
        <v>76</v>
      </c>
      <c r="V162" s="6"/>
      <c r="W162" s="6"/>
      <c r="X162" s="3">
        <f t="shared" si="43"/>
        <v>0</v>
      </c>
      <c r="Y162" s="3">
        <v>0</v>
      </c>
      <c r="Z162" s="3">
        <f t="shared" ref="Z162:Z227" si="44">Y162+X162+U162</f>
        <v>76</v>
      </c>
      <c r="AA162" s="10">
        <v>183524.63</v>
      </c>
      <c r="AB162" s="10"/>
      <c r="AC162" s="10">
        <f t="shared" si="42"/>
        <v>91762.315000000002</v>
      </c>
      <c r="AD162" s="1"/>
      <c r="AE162" s="1"/>
      <c r="AF162" s="1"/>
      <c r="AG162" s="1"/>
      <c r="AH162" s="35" t="s">
        <v>665</v>
      </c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</row>
    <row r="163" spans="1:100" ht="38.4" customHeight="1" x14ac:dyDescent="0.3">
      <c r="A163" s="3">
        <v>160</v>
      </c>
      <c r="B163" s="7">
        <v>63348</v>
      </c>
      <c r="C163" s="40" t="s">
        <v>435</v>
      </c>
      <c r="D163" s="40"/>
      <c r="E163" s="40"/>
      <c r="F163" s="40"/>
      <c r="G163" s="40"/>
      <c r="H163" s="40"/>
      <c r="I163" s="3">
        <v>15</v>
      </c>
      <c r="J163" s="3">
        <f t="shared" si="34"/>
        <v>6</v>
      </c>
      <c r="K163" s="3">
        <v>15</v>
      </c>
      <c r="L163" s="3">
        <f t="shared" si="35"/>
        <v>6</v>
      </c>
      <c r="M163" s="3">
        <v>40</v>
      </c>
      <c r="N163" s="3">
        <f t="shared" si="36"/>
        <v>16</v>
      </c>
      <c r="O163" s="3">
        <v>30</v>
      </c>
      <c r="P163" s="3">
        <f t="shared" si="37"/>
        <v>18</v>
      </c>
      <c r="Q163" s="3">
        <v>30</v>
      </c>
      <c r="R163" s="3">
        <f t="shared" si="38"/>
        <v>18</v>
      </c>
      <c r="S163" s="3">
        <v>20</v>
      </c>
      <c r="T163" s="3">
        <f t="shared" si="41"/>
        <v>12</v>
      </c>
      <c r="U163" s="3">
        <f t="shared" si="39"/>
        <v>76</v>
      </c>
      <c r="V163" s="6"/>
      <c r="W163" s="6"/>
      <c r="X163" s="3">
        <f t="shared" si="43"/>
        <v>0</v>
      </c>
      <c r="Y163" s="3">
        <v>0</v>
      </c>
      <c r="Z163" s="3">
        <f t="shared" si="44"/>
        <v>76</v>
      </c>
      <c r="AA163" s="10">
        <v>400370</v>
      </c>
      <c r="AB163" s="10"/>
      <c r="AC163" s="10">
        <f t="shared" si="42"/>
        <v>200185</v>
      </c>
      <c r="AD163" s="1"/>
      <c r="AE163" s="1"/>
      <c r="AF163" s="1"/>
      <c r="AG163" s="1"/>
      <c r="AH163" s="35" t="s">
        <v>665</v>
      </c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</row>
    <row r="164" spans="1:100" ht="38.4" customHeight="1" x14ac:dyDescent="0.3">
      <c r="A164" s="3">
        <v>161</v>
      </c>
      <c r="B164" s="7">
        <v>63428</v>
      </c>
      <c r="C164" s="40" t="s">
        <v>472</v>
      </c>
      <c r="D164" s="40"/>
      <c r="E164" s="40"/>
      <c r="F164" s="40"/>
      <c r="G164" s="40"/>
      <c r="H164" s="40"/>
      <c r="I164" s="3">
        <v>15</v>
      </c>
      <c r="J164" s="3">
        <f t="shared" si="34"/>
        <v>6</v>
      </c>
      <c r="K164" s="3">
        <v>30</v>
      </c>
      <c r="L164" s="3">
        <f t="shared" si="35"/>
        <v>12</v>
      </c>
      <c r="M164" s="3">
        <v>40</v>
      </c>
      <c r="N164" s="3">
        <f t="shared" si="36"/>
        <v>16</v>
      </c>
      <c r="O164" s="3">
        <v>20</v>
      </c>
      <c r="P164" s="3">
        <f t="shared" si="37"/>
        <v>12</v>
      </c>
      <c r="Q164" s="3">
        <v>30</v>
      </c>
      <c r="R164" s="3">
        <f t="shared" si="38"/>
        <v>18</v>
      </c>
      <c r="S164" s="3">
        <v>20</v>
      </c>
      <c r="T164" s="3">
        <f t="shared" si="41"/>
        <v>12</v>
      </c>
      <c r="U164" s="3">
        <f t="shared" si="39"/>
        <v>76</v>
      </c>
      <c r="V164" s="6"/>
      <c r="W164" s="6"/>
      <c r="X164" s="3">
        <f t="shared" si="43"/>
        <v>0</v>
      </c>
      <c r="Y164" s="3">
        <v>0</v>
      </c>
      <c r="Z164" s="3">
        <f t="shared" si="44"/>
        <v>76</v>
      </c>
      <c r="AA164" s="10">
        <v>124366.86</v>
      </c>
      <c r="AB164" s="10"/>
      <c r="AC164" s="10">
        <f t="shared" si="42"/>
        <v>62183.43</v>
      </c>
      <c r="AD164" s="1"/>
      <c r="AE164" s="1"/>
      <c r="AF164" s="1"/>
      <c r="AG164" s="1"/>
      <c r="AH164" s="35" t="s">
        <v>665</v>
      </c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</row>
    <row r="165" spans="1:100" ht="38.4" customHeight="1" x14ac:dyDescent="0.3">
      <c r="A165" s="3">
        <v>162</v>
      </c>
      <c r="B165" s="7">
        <v>63514</v>
      </c>
      <c r="C165" s="40" t="s">
        <v>502</v>
      </c>
      <c r="D165" s="40"/>
      <c r="E165" s="40"/>
      <c r="F165" s="40"/>
      <c r="G165" s="40"/>
      <c r="H165" s="40"/>
      <c r="I165" s="3">
        <v>30</v>
      </c>
      <c r="J165" s="3">
        <f t="shared" si="34"/>
        <v>12</v>
      </c>
      <c r="K165" s="3">
        <v>15</v>
      </c>
      <c r="L165" s="3">
        <f t="shared" si="35"/>
        <v>6</v>
      </c>
      <c r="M165" s="3">
        <v>40</v>
      </c>
      <c r="N165" s="3">
        <f t="shared" si="36"/>
        <v>16</v>
      </c>
      <c r="O165" s="3">
        <v>20</v>
      </c>
      <c r="P165" s="3">
        <f t="shared" si="37"/>
        <v>12</v>
      </c>
      <c r="Q165" s="3">
        <v>30</v>
      </c>
      <c r="R165" s="3">
        <f t="shared" si="38"/>
        <v>18</v>
      </c>
      <c r="S165" s="3">
        <v>20</v>
      </c>
      <c r="T165" s="3">
        <f t="shared" si="41"/>
        <v>12</v>
      </c>
      <c r="U165" s="3">
        <f t="shared" si="39"/>
        <v>76</v>
      </c>
      <c r="V165" s="6"/>
      <c r="W165" s="6"/>
      <c r="X165" s="3">
        <f t="shared" si="43"/>
        <v>0</v>
      </c>
      <c r="Y165" s="3">
        <v>0</v>
      </c>
      <c r="Z165" s="3">
        <f t="shared" si="44"/>
        <v>76</v>
      </c>
      <c r="AA165" s="10">
        <v>390003.4</v>
      </c>
      <c r="AB165" s="10"/>
      <c r="AC165" s="10">
        <f t="shared" si="42"/>
        <v>195001.7</v>
      </c>
      <c r="AD165" s="1"/>
      <c r="AE165" s="1"/>
      <c r="AF165" s="1"/>
      <c r="AG165" s="1"/>
      <c r="AH165" s="35" t="s">
        <v>665</v>
      </c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</row>
    <row r="166" spans="1:100" ht="38.4" customHeight="1" x14ac:dyDescent="0.3">
      <c r="A166" s="6">
        <v>163</v>
      </c>
      <c r="B166" s="7">
        <v>63455</v>
      </c>
      <c r="C166" s="40" t="s">
        <v>475</v>
      </c>
      <c r="D166" s="40"/>
      <c r="E166" s="40"/>
      <c r="F166" s="40"/>
      <c r="G166" s="40"/>
      <c r="H166" s="40"/>
      <c r="I166" s="3">
        <v>22</v>
      </c>
      <c r="J166" s="3">
        <f>I166/100*40</f>
        <v>8.8000000000000007</v>
      </c>
      <c r="K166" s="3">
        <v>22</v>
      </c>
      <c r="L166" s="3">
        <f>K166/100*40</f>
        <v>8.8000000000000007</v>
      </c>
      <c r="M166" s="3">
        <v>40</v>
      </c>
      <c r="N166" s="3">
        <f>M166/100*40</f>
        <v>16</v>
      </c>
      <c r="O166" s="3">
        <v>20</v>
      </c>
      <c r="P166" s="3">
        <f>O166/100*60</f>
        <v>12</v>
      </c>
      <c r="Q166" s="3">
        <v>30</v>
      </c>
      <c r="R166" s="3">
        <f>Q166/100*60</f>
        <v>18</v>
      </c>
      <c r="S166" s="3">
        <v>20</v>
      </c>
      <c r="T166" s="3">
        <f>S166/100*60</f>
        <v>12</v>
      </c>
      <c r="U166" s="3">
        <f>J166+L166+N166+P166+R166+T166</f>
        <v>75.599999999999994</v>
      </c>
      <c r="V166" s="6"/>
      <c r="W166" s="6"/>
      <c r="X166" s="3">
        <f>+V166+W166</f>
        <v>0</v>
      </c>
      <c r="Y166" s="3">
        <v>0</v>
      </c>
      <c r="Z166" s="3">
        <f>Y166+X166+U166</f>
        <v>75.599999999999994</v>
      </c>
      <c r="AA166" s="10">
        <v>311881.84000000003</v>
      </c>
      <c r="AB166" s="10"/>
      <c r="AC166" s="10">
        <f>AA166/2</f>
        <v>155940.92000000001</v>
      </c>
      <c r="AD166" s="1"/>
      <c r="AE166" s="1"/>
      <c r="AF166" s="1"/>
      <c r="AG166" s="1"/>
      <c r="AH166" s="35" t="s">
        <v>665</v>
      </c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</row>
    <row r="167" spans="1:100" ht="38.4" customHeight="1" x14ac:dyDescent="0.3">
      <c r="A167" s="3">
        <v>164</v>
      </c>
      <c r="B167" s="7">
        <v>63697</v>
      </c>
      <c r="C167" s="40" t="s">
        <v>595</v>
      </c>
      <c r="D167" s="40"/>
      <c r="E167" s="40"/>
      <c r="F167" s="40"/>
      <c r="G167" s="40"/>
      <c r="H167" s="40"/>
      <c r="I167" s="3">
        <v>22</v>
      </c>
      <c r="J167" s="3">
        <f>I167/100*40</f>
        <v>8.8000000000000007</v>
      </c>
      <c r="K167" s="3">
        <v>22</v>
      </c>
      <c r="L167" s="3">
        <f>K167/100*40</f>
        <v>8.8000000000000007</v>
      </c>
      <c r="M167" s="3">
        <v>40</v>
      </c>
      <c r="N167" s="3">
        <f>M167/100*40</f>
        <v>16</v>
      </c>
      <c r="O167" s="3">
        <v>20</v>
      </c>
      <c r="P167" s="3">
        <f>O167/100*60</f>
        <v>12</v>
      </c>
      <c r="Q167" s="3">
        <v>30</v>
      </c>
      <c r="R167" s="3">
        <f>Q167/100*60</f>
        <v>18</v>
      </c>
      <c r="S167" s="3">
        <v>20</v>
      </c>
      <c r="T167" s="3">
        <f>S167/100*60</f>
        <v>12</v>
      </c>
      <c r="U167" s="3">
        <f>J167+L167+N167+P167+R167+T167</f>
        <v>75.599999999999994</v>
      </c>
      <c r="V167" s="6"/>
      <c r="W167" s="6"/>
      <c r="X167" s="3">
        <f>+V167+W167</f>
        <v>0</v>
      </c>
      <c r="Y167" s="3">
        <v>0</v>
      </c>
      <c r="Z167" s="3">
        <f>Y167+X167+U167</f>
        <v>75.599999999999994</v>
      </c>
      <c r="AA167" s="10">
        <v>49001</v>
      </c>
      <c r="AB167" s="10"/>
      <c r="AC167" s="10">
        <f>AA167/2</f>
        <v>24500.5</v>
      </c>
      <c r="AD167" s="1"/>
      <c r="AE167" s="1"/>
      <c r="AF167" s="1"/>
      <c r="AG167" s="1"/>
      <c r="AH167" s="35" t="s">
        <v>665</v>
      </c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</row>
    <row r="168" spans="1:100" ht="38.4" customHeight="1" x14ac:dyDescent="0.3">
      <c r="A168" s="3">
        <v>165</v>
      </c>
      <c r="B168" s="7">
        <v>62950</v>
      </c>
      <c r="C168" s="40" t="s">
        <v>43</v>
      </c>
      <c r="D168" s="40"/>
      <c r="E168" s="40"/>
      <c r="F168" s="40"/>
      <c r="G168" s="40"/>
      <c r="H168" s="40"/>
      <c r="I168" s="3">
        <v>22</v>
      </c>
      <c r="J168" s="3">
        <f t="shared" si="34"/>
        <v>8.8000000000000007</v>
      </c>
      <c r="K168" s="3">
        <v>22</v>
      </c>
      <c r="L168" s="3">
        <f t="shared" si="35"/>
        <v>8.8000000000000007</v>
      </c>
      <c r="M168" s="3">
        <v>40</v>
      </c>
      <c r="N168" s="3">
        <f t="shared" si="36"/>
        <v>16</v>
      </c>
      <c r="O168" s="3">
        <v>20</v>
      </c>
      <c r="P168" s="3">
        <f t="shared" si="37"/>
        <v>12</v>
      </c>
      <c r="Q168" s="3">
        <v>30</v>
      </c>
      <c r="R168" s="3">
        <f t="shared" si="38"/>
        <v>18</v>
      </c>
      <c r="S168" s="3">
        <v>20</v>
      </c>
      <c r="T168" s="3">
        <f t="shared" si="41"/>
        <v>12</v>
      </c>
      <c r="U168" s="3">
        <f t="shared" si="39"/>
        <v>75.599999999999994</v>
      </c>
      <c r="V168" s="6"/>
      <c r="W168" s="6"/>
      <c r="X168" s="3">
        <v>0</v>
      </c>
      <c r="Y168" s="3">
        <v>0</v>
      </c>
      <c r="Z168" s="3">
        <f t="shared" si="44"/>
        <v>75.599999999999994</v>
      </c>
      <c r="AA168" s="10">
        <v>223120</v>
      </c>
      <c r="AB168" s="10"/>
      <c r="AC168" s="10">
        <f t="shared" si="42"/>
        <v>111560</v>
      </c>
      <c r="AD168" s="1"/>
      <c r="AE168" s="1"/>
      <c r="AF168" s="1"/>
      <c r="AG168" s="1"/>
      <c r="AH168" s="35" t="s">
        <v>665</v>
      </c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</row>
    <row r="169" spans="1:100" ht="38.4" customHeight="1" x14ac:dyDescent="0.3">
      <c r="A169" s="3">
        <v>166</v>
      </c>
      <c r="B169" s="7">
        <v>63235</v>
      </c>
      <c r="C169" s="40" t="s">
        <v>77</v>
      </c>
      <c r="D169" s="40"/>
      <c r="E169" s="40"/>
      <c r="F169" s="40"/>
      <c r="G169" s="40"/>
      <c r="H169" s="40"/>
      <c r="I169" s="3">
        <v>22</v>
      </c>
      <c r="J169" s="3">
        <f t="shared" si="34"/>
        <v>8.8000000000000007</v>
      </c>
      <c r="K169" s="3">
        <v>22</v>
      </c>
      <c r="L169" s="3">
        <f t="shared" si="35"/>
        <v>8.8000000000000007</v>
      </c>
      <c r="M169" s="3">
        <v>40</v>
      </c>
      <c r="N169" s="3">
        <f t="shared" si="36"/>
        <v>16</v>
      </c>
      <c r="O169" s="3">
        <v>20</v>
      </c>
      <c r="P169" s="3">
        <f t="shared" si="37"/>
        <v>12</v>
      </c>
      <c r="Q169" s="3">
        <v>30</v>
      </c>
      <c r="R169" s="3">
        <f t="shared" si="38"/>
        <v>18</v>
      </c>
      <c r="S169" s="3">
        <v>20</v>
      </c>
      <c r="T169" s="3">
        <f t="shared" si="41"/>
        <v>12</v>
      </c>
      <c r="U169" s="3">
        <f t="shared" si="39"/>
        <v>75.599999999999994</v>
      </c>
      <c r="V169" s="6"/>
      <c r="W169" s="6"/>
      <c r="X169" s="3">
        <v>0</v>
      </c>
      <c r="Y169" s="3">
        <v>0</v>
      </c>
      <c r="Z169" s="3">
        <f t="shared" si="44"/>
        <v>75.599999999999994</v>
      </c>
      <c r="AA169" s="10">
        <v>72100.09</v>
      </c>
      <c r="AB169" s="10"/>
      <c r="AC169" s="10">
        <f t="shared" si="42"/>
        <v>36050.044999999998</v>
      </c>
      <c r="AD169" s="1"/>
      <c r="AE169" s="1"/>
      <c r="AF169" s="1"/>
      <c r="AG169" s="1"/>
      <c r="AH169" s="35" t="s">
        <v>665</v>
      </c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</row>
    <row r="170" spans="1:100" ht="38.4" customHeight="1" x14ac:dyDescent="0.3">
      <c r="A170" s="6">
        <v>167</v>
      </c>
      <c r="B170" s="7">
        <v>63773</v>
      </c>
      <c r="C170" s="40" t="s">
        <v>115</v>
      </c>
      <c r="D170" s="40"/>
      <c r="E170" s="40"/>
      <c r="F170" s="40"/>
      <c r="G170" s="40"/>
      <c r="H170" s="40"/>
      <c r="I170" s="3">
        <v>22</v>
      </c>
      <c r="J170" s="3">
        <f t="shared" si="34"/>
        <v>8.8000000000000007</v>
      </c>
      <c r="K170" s="3">
        <v>22</v>
      </c>
      <c r="L170" s="3">
        <f t="shared" si="35"/>
        <v>8.8000000000000007</v>
      </c>
      <c r="M170" s="3">
        <v>40</v>
      </c>
      <c r="N170" s="3">
        <f t="shared" si="36"/>
        <v>16</v>
      </c>
      <c r="O170" s="3">
        <v>30</v>
      </c>
      <c r="P170" s="3">
        <f t="shared" si="37"/>
        <v>18</v>
      </c>
      <c r="Q170" s="3">
        <v>20</v>
      </c>
      <c r="R170" s="3">
        <f t="shared" si="38"/>
        <v>12</v>
      </c>
      <c r="S170" s="3">
        <v>20</v>
      </c>
      <c r="T170" s="3">
        <f t="shared" si="41"/>
        <v>12</v>
      </c>
      <c r="U170" s="3">
        <f t="shared" si="39"/>
        <v>75.599999999999994</v>
      </c>
      <c r="V170" s="6"/>
      <c r="W170" s="6"/>
      <c r="X170" s="3">
        <v>0</v>
      </c>
      <c r="Y170" s="3">
        <v>0</v>
      </c>
      <c r="Z170" s="3">
        <f t="shared" si="44"/>
        <v>75.599999999999994</v>
      </c>
      <c r="AA170" s="10">
        <v>158080</v>
      </c>
      <c r="AB170" s="10"/>
      <c r="AC170" s="10">
        <f t="shared" si="42"/>
        <v>79040</v>
      </c>
      <c r="AD170" s="1"/>
      <c r="AE170" s="1"/>
      <c r="AF170" s="1"/>
      <c r="AG170" s="1"/>
      <c r="AH170" s="35" t="s">
        <v>665</v>
      </c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</row>
    <row r="171" spans="1:100" ht="38.4" customHeight="1" x14ac:dyDescent="0.3">
      <c r="A171" s="3">
        <v>168</v>
      </c>
      <c r="B171" s="7">
        <v>63807</v>
      </c>
      <c r="C171" s="40" t="s">
        <v>132</v>
      </c>
      <c r="D171" s="40"/>
      <c r="E171" s="40"/>
      <c r="F171" s="40"/>
      <c r="G171" s="40"/>
      <c r="H171" s="40"/>
      <c r="I171" s="3">
        <v>22</v>
      </c>
      <c r="J171" s="3">
        <f t="shared" si="34"/>
        <v>8.8000000000000007</v>
      </c>
      <c r="K171" s="3">
        <v>22</v>
      </c>
      <c r="L171" s="3">
        <f t="shared" si="35"/>
        <v>8.8000000000000007</v>
      </c>
      <c r="M171" s="3">
        <v>40</v>
      </c>
      <c r="N171" s="3">
        <f t="shared" si="36"/>
        <v>16</v>
      </c>
      <c r="O171" s="3">
        <v>20</v>
      </c>
      <c r="P171" s="3">
        <f t="shared" si="37"/>
        <v>12</v>
      </c>
      <c r="Q171" s="3">
        <v>30</v>
      </c>
      <c r="R171" s="3">
        <f t="shared" si="38"/>
        <v>18</v>
      </c>
      <c r="S171" s="3">
        <v>20</v>
      </c>
      <c r="T171" s="3">
        <f t="shared" si="41"/>
        <v>12</v>
      </c>
      <c r="U171" s="3">
        <f t="shared" si="39"/>
        <v>75.599999999999994</v>
      </c>
      <c r="V171" s="6"/>
      <c r="W171" s="6"/>
      <c r="X171" s="3">
        <v>0</v>
      </c>
      <c r="Y171" s="3">
        <v>0</v>
      </c>
      <c r="Z171" s="3">
        <f t="shared" si="44"/>
        <v>75.599999999999994</v>
      </c>
      <c r="AA171" s="10">
        <v>71731.31</v>
      </c>
      <c r="AB171" s="10"/>
      <c r="AC171" s="10">
        <f t="shared" si="42"/>
        <v>35865.654999999999</v>
      </c>
      <c r="AD171" s="1"/>
      <c r="AE171" s="1"/>
      <c r="AF171" s="1"/>
      <c r="AG171" s="1"/>
      <c r="AH171" s="35" t="s">
        <v>665</v>
      </c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</row>
    <row r="172" spans="1:100" ht="38.4" customHeight="1" x14ac:dyDescent="0.3">
      <c r="A172" s="3">
        <v>169</v>
      </c>
      <c r="B172" s="7">
        <v>63812</v>
      </c>
      <c r="C172" s="40" t="s">
        <v>135</v>
      </c>
      <c r="D172" s="40"/>
      <c r="E172" s="40"/>
      <c r="F172" s="40"/>
      <c r="G172" s="40"/>
      <c r="H172" s="40"/>
      <c r="I172" s="3">
        <v>22</v>
      </c>
      <c r="J172" s="3">
        <f>I172/100*40</f>
        <v>8.8000000000000007</v>
      </c>
      <c r="K172" s="3">
        <v>22</v>
      </c>
      <c r="L172" s="3">
        <f>K172/100*40</f>
        <v>8.8000000000000007</v>
      </c>
      <c r="M172" s="3">
        <v>40</v>
      </c>
      <c r="N172" s="3">
        <f>M172/100*40</f>
        <v>16</v>
      </c>
      <c r="O172" s="3">
        <v>20</v>
      </c>
      <c r="P172" s="3">
        <f>O172/100*60</f>
        <v>12</v>
      </c>
      <c r="Q172" s="3">
        <v>30</v>
      </c>
      <c r="R172" s="3">
        <f>Q172/100*60</f>
        <v>18</v>
      </c>
      <c r="S172" s="3">
        <v>20</v>
      </c>
      <c r="T172" s="3">
        <f>S172/100*60</f>
        <v>12</v>
      </c>
      <c r="U172" s="3">
        <f>J172+L172+N172+P172+R172+T172</f>
        <v>75.599999999999994</v>
      </c>
      <c r="V172" s="6"/>
      <c r="W172" s="6"/>
      <c r="X172" s="3">
        <v>0</v>
      </c>
      <c r="Y172" s="3">
        <v>0</v>
      </c>
      <c r="Z172" s="3">
        <f>Y172+X172+U172</f>
        <v>75.599999999999994</v>
      </c>
      <c r="AA172" s="10">
        <v>215000</v>
      </c>
      <c r="AB172" s="10"/>
      <c r="AC172" s="10">
        <f>AA172/2</f>
        <v>107500</v>
      </c>
      <c r="AD172" s="1"/>
      <c r="AE172" s="1"/>
      <c r="AF172" s="1"/>
      <c r="AG172" s="1"/>
      <c r="AH172" s="35" t="s">
        <v>665</v>
      </c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</row>
    <row r="173" spans="1:100" ht="38.4" customHeight="1" x14ac:dyDescent="0.3">
      <c r="A173" s="3">
        <v>170</v>
      </c>
      <c r="B173" s="7">
        <v>63828</v>
      </c>
      <c r="C173" s="40" t="s">
        <v>147</v>
      </c>
      <c r="D173" s="40"/>
      <c r="E173" s="40"/>
      <c r="F173" s="40"/>
      <c r="G173" s="40"/>
      <c r="H173" s="40"/>
      <c r="I173" s="3">
        <v>22</v>
      </c>
      <c r="J173" s="3">
        <f t="shared" si="34"/>
        <v>8.8000000000000007</v>
      </c>
      <c r="K173" s="3">
        <v>22</v>
      </c>
      <c r="L173" s="3">
        <f t="shared" si="35"/>
        <v>8.8000000000000007</v>
      </c>
      <c r="M173" s="3">
        <v>40</v>
      </c>
      <c r="N173" s="3">
        <f t="shared" si="36"/>
        <v>16</v>
      </c>
      <c r="O173" s="3">
        <v>20</v>
      </c>
      <c r="P173" s="3">
        <f t="shared" si="37"/>
        <v>12</v>
      </c>
      <c r="Q173" s="3">
        <v>30</v>
      </c>
      <c r="R173" s="3">
        <f t="shared" si="38"/>
        <v>18</v>
      </c>
      <c r="S173" s="3">
        <v>20</v>
      </c>
      <c r="T173" s="3">
        <f t="shared" si="41"/>
        <v>12</v>
      </c>
      <c r="U173" s="3">
        <f t="shared" si="39"/>
        <v>75.599999999999994</v>
      </c>
      <c r="V173" s="6"/>
      <c r="W173" s="6"/>
      <c r="X173" s="3">
        <v>0</v>
      </c>
      <c r="Y173" s="3">
        <v>0</v>
      </c>
      <c r="Z173" s="3">
        <f t="shared" si="44"/>
        <v>75.599999999999994</v>
      </c>
      <c r="AA173" s="10">
        <v>77874</v>
      </c>
      <c r="AB173" s="10"/>
      <c r="AC173" s="10">
        <f t="shared" si="42"/>
        <v>38937</v>
      </c>
      <c r="AD173" s="1"/>
      <c r="AE173" s="1"/>
      <c r="AF173" s="1"/>
      <c r="AG173" s="1"/>
      <c r="AH173" s="35" t="s">
        <v>665</v>
      </c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</row>
    <row r="174" spans="1:100" ht="38.4" customHeight="1" x14ac:dyDescent="0.3">
      <c r="A174" s="6">
        <v>171</v>
      </c>
      <c r="B174" s="7">
        <v>62469</v>
      </c>
      <c r="C174" s="40" t="s">
        <v>185</v>
      </c>
      <c r="D174" s="40"/>
      <c r="E174" s="40"/>
      <c r="F174" s="40"/>
      <c r="G174" s="40"/>
      <c r="H174" s="40"/>
      <c r="I174" s="3">
        <v>22</v>
      </c>
      <c r="J174" s="3">
        <f t="shared" si="34"/>
        <v>8.8000000000000007</v>
      </c>
      <c r="K174" s="3">
        <v>22</v>
      </c>
      <c r="L174" s="3">
        <f t="shared" si="35"/>
        <v>8.8000000000000007</v>
      </c>
      <c r="M174" s="3">
        <v>40</v>
      </c>
      <c r="N174" s="3">
        <f t="shared" si="36"/>
        <v>16</v>
      </c>
      <c r="O174" s="3">
        <v>20</v>
      </c>
      <c r="P174" s="3">
        <f t="shared" si="37"/>
        <v>12</v>
      </c>
      <c r="Q174" s="3">
        <v>30</v>
      </c>
      <c r="R174" s="3">
        <f t="shared" si="38"/>
        <v>18</v>
      </c>
      <c r="S174" s="3">
        <v>20</v>
      </c>
      <c r="T174" s="3">
        <f t="shared" si="41"/>
        <v>12</v>
      </c>
      <c r="U174" s="3">
        <f t="shared" si="39"/>
        <v>75.599999999999994</v>
      </c>
      <c r="V174" s="6"/>
      <c r="W174" s="6"/>
      <c r="X174" s="3">
        <f t="shared" ref="X174:X201" si="45">+V174+W174</f>
        <v>0</v>
      </c>
      <c r="Y174" s="3">
        <v>0</v>
      </c>
      <c r="Z174" s="3">
        <f t="shared" si="44"/>
        <v>75.599999999999994</v>
      </c>
      <c r="AA174" s="10">
        <v>308363.39</v>
      </c>
      <c r="AB174" s="10"/>
      <c r="AC174" s="10">
        <f t="shared" si="42"/>
        <v>154181.69500000001</v>
      </c>
      <c r="AD174" s="1"/>
      <c r="AE174" s="1"/>
      <c r="AF174" s="1"/>
      <c r="AG174" s="1"/>
      <c r="AH174" s="35" t="s">
        <v>665</v>
      </c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</row>
    <row r="175" spans="1:100" ht="38.4" customHeight="1" x14ac:dyDescent="0.3">
      <c r="A175" s="3">
        <v>172</v>
      </c>
      <c r="B175" s="7">
        <v>62491</v>
      </c>
      <c r="C175" s="40" t="s">
        <v>190</v>
      </c>
      <c r="D175" s="40"/>
      <c r="E175" s="40"/>
      <c r="F175" s="40"/>
      <c r="G175" s="40"/>
      <c r="H175" s="40"/>
      <c r="I175" s="3">
        <v>22</v>
      </c>
      <c r="J175" s="3">
        <f t="shared" si="34"/>
        <v>8.8000000000000007</v>
      </c>
      <c r="K175" s="3">
        <v>22</v>
      </c>
      <c r="L175" s="3">
        <f t="shared" si="35"/>
        <v>8.8000000000000007</v>
      </c>
      <c r="M175" s="3">
        <v>40</v>
      </c>
      <c r="N175" s="3">
        <f t="shared" si="36"/>
        <v>16</v>
      </c>
      <c r="O175" s="3">
        <v>20</v>
      </c>
      <c r="P175" s="3">
        <f t="shared" si="37"/>
        <v>12</v>
      </c>
      <c r="Q175" s="3">
        <v>30</v>
      </c>
      <c r="R175" s="3">
        <f t="shared" si="38"/>
        <v>18</v>
      </c>
      <c r="S175" s="3">
        <v>20</v>
      </c>
      <c r="T175" s="3">
        <f t="shared" si="41"/>
        <v>12</v>
      </c>
      <c r="U175" s="3">
        <f t="shared" si="39"/>
        <v>75.599999999999994</v>
      </c>
      <c r="V175" s="6"/>
      <c r="W175" s="6"/>
      <c r="X175" s="3">
        <f t="shared" si="45"/>
        <v>0</v>
      </c>
      <c r="Y175" s="3">
        <v>0</v>
      </c>
      <c r="Z175" s="3">
        <f t="shared" si="44"/>
        <v>75.599999999999994</v>
      </c>
      <c r="AA175" s="10">
        <v>106343</v>
      </c>
      <c r="AB175" s="10"/>
      <c r="AC175" s="10">
        <f t="shared" si="42"/>
        <v>53171.5</v>
      </c>
      <c r="AD175" s="1"/>
      <c r="AE175" s="1"/>
      <c r="AF175" s="1"/>
      <c r="AG175" s="1"/>
      <c r="AH175" s="35" t="s">
        <v>665</v>
      </c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</row>
    <row r="176" spans="1:100" ht="38.4" customHeight="1" x14ac:dyDescent="0.3">
      <c r="A176" s="3">
        <v>173</v>
      </c>
      <c r="B176" s="7">
        <v>62494</v>
      </c>
      <c r="C176" s="40" t="s">
        <v>192</v>
      </c>
      <c r="D176" s="40"/>
      <c r="E176" s="40"/>
      <c r="F176" s="40"/>
      <c r="G176" s="40"/>
      <c r="H176" s="40"/>
      <c r="I176" s="3">
        <v>22</v>
      </c>
      <c r="J176" s="3">
        <f t="shared" si="34"/>
        <v>8.8000000000000007</v>
      </c>
      <c r="K176" s="3">
        <v>22</v>
      </c>
      <c r="L176" s="3">
        <f t="shared" si="35"/>
        <v>8.8000000000000007</v>
      </c>
      <c r="M176" s="3">
        <v>40</v>
      </c>
      <c r="N176" s="3">
        <f t="shared" si="36"/>
        <v>16</v>
      </c>
      <c r="O176" s="3">
        <v>20</v>
      </c>
      <c r="P176" s="3">
        <f t="shared" si="37"/>
        <v>12</v>
      </c>
      <c r="Q176" s="3">
        <v>30</v>
      </c>
      <c r="R176" s="3">
        <f t="shared" si="38"/>
        <v>18</v>
      </c>
      <c r="S176" s="3">
        <v>20</v>
      </c>
      <c r="T176" s="3">
        <f t="shared" si="41"/>
        <v>12</v>
      </c>
      <c r="U176" s="3">
        <f t="shared" si="39"/>
        <v>75.599999999999994</v>
      </c>
      <c r="V176" s="6"/>
      <c r="W176" s="6"/>
      <c r="X176" s="3">
        <f t="shared" si="45"/>
        <v>0</v>
      </c>
      <c r="Y176" s="3">
        <v>0</v>
      </c>
      <c r="Z176" s="3">
        <f t="shared" si="44"/>
        <v>75.599999999999994</v>
      </c>
      <c r="AA176" s="10">
        <v>151940</v>
      </c>
      <c r="AB176" s="10"/>
      <c r="AC176" s="10">
        <f t="shared" si="42"/>
        <v>75970</v>
      </c>
      <c r="AD176" s="1"/>
      <c r="AE176" s="1"/>
      <c r="AF176" s="1"/>
      <c r="AG176" s="1"/>
      <c r="AH176" s="35" t="s">
        <v>665</v>
      </c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</row>
    <row r="177" spans="1:100" ht="38.4" customHeight="1" x14ac:dyDescent="0.3">
      <c r="A177" s="3">
        <v>174</v>
      </c>
      <c r="B177" s="7">
        <v>62554</v>
      </c>
      <c r="C177" s="40" t="s">
        <v>212</v>
      </c>
      <c r="D177" s="40"/>
      <c r="E177" s="40"/>
      <c r="F177" s="40"/>
      <c r="G177" s="40"/>
      <c r="H177" s="40"/>
      <c r="I177" s="3">
        <v>22</v>
      </c>
      <c r="J177" s="3">
        <f t="shared" si="34"/>
        <v>8.8000000000000007</v>
      </c>
      <c r="K177" s="3">
        <v>22</v>
      </c>
      <c r="L177" s="3">
        <f t="shared" si="35"/>
        <v>8.8000000000000007</v>
      </c>
      <c r="M177" s="3">
        <v>40</v>
      </c>
      <c r="N177" s="3">
        <f t="shared" si="36"/>
        <v>16</v>
      </c>
      <c r="O177" s="3">
        <v>30</v>
      </c>
      <c r="P177" s="3">
        <f t="shared" si="37"/>
        <v>18</v>
      </c>
      <c r="Q177" s="3">
        <v>20</v>
      </c>
      <c r="R177" s="3">
        <f t="shared" si="38"/>
        <v>12</v>
      </c>
      <c r="S177" s="3">
        <v>20</v>
      </c>
      <c r="T177" s="3">
        <f t="shared" si="41"/>
        <v>12</v>
      </c>
      <c r="U177" s="3">
        <f t="shared" si="39"/>
        <v>75.599999999999994</v>
      </c>
      <c r="V177" s="6"/>
      <c r="W177" s="6"/>
      <c r="X177" s="3">
        <f t="shared" si="45"/>
        <v>0</v>
      </c>
      <c r="Y177" s="3">
        <v>0</v>
      </c>
      <c r="Z177" s="3">
        <f t="shared" si="44"/>
        <v>75.599999999999994</v>
      </c>
      <c r="AA177" s="10">
        <v>90631.86</v>
      </c>
      <c r="AB177" s="10"/>
      <c r="AC177" s="10">
        <f t="shared" si="42"/>
        <v>45315.93</v>
      </c>
      <c r="AD177" s="1"/>
      <c r="AE177" s="1"/>
      <c r="AF177" s="1"/>
      <c r="AG177" s="1"/>
      <c r="AH177" s="35" t="s">
        <v>665</v>
      </c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</row>
    <row r="178" spans="1:100" ht="38.4" customHeight="1" x14ac:dyDescent="0.3">
      <c r="A178" s="6">
        <v>175</v>
      </c>
      <c r="B178" s="7">
        <v>62650</v>
      </c>
      <c r="C178" s="40" t="s">
        <v>237</v>
      </c>
      <c r="D178" s="40"/>
      <c r="E178" s="40"/>
      <c r="F178" s="40"/>
      <c r="G178" s="40"/>
      <c r="H178" s="40"/>
      <c r="I178" s="3">
        <v>22</v>
      </c>
      <c r="J178" s="3">
        <f t="shared" si="34"/>
        <v>8.8000000000000007</v>
      </c>
      <c r="K178" s="3">
        <v>22</v>
      </c>
      <c r="L178" s="3">
        <f t="shared" si="35"/>
        <v>8.8000000000000007</v>
      </c>
      <c r="M178" s="3">
        <v>40</v>
      </c>
      <c r="N178" s="3">
        <f t="shared" si="36"/>
        <v>16</v>
      </c>
      <c r="O178" s="3">
        <v>20</v>
      </c>
      <c r="P178" s="3">
        <f t="shared" si="37"/>
        <v>12</v>
      </c>
      <c r="Q178" s="3">
        <v>30</v>
      </c>
      <c r="R178" s="3">
        <f t="shared" si="38"/>
        <v>18</v>
      </c>
      <c r="S178" s="3">
        <v>20</v>
      </c>
      <c r="T178" s="3">
        <f t="shared" si="41"/>
        <v>12</v>
      </c>
      <c r="U178" s="3">
        <f t="shared" si="39"/>
        <v>75.599999999999994</v>
      </c>
      <c r="V178" s="6"/>
      <c r="W178" s="6"/>
      <c r="X178" s="3">
        <f t="shared" si="45"/>
        <v>0</v>
      </c>
      <c r="Y178" s="3">
        <v>0</v>
      </c>
      <c r="Z178" s="3">
        <f t="shared" si="44"/>
        <v>75.599999999999994</v>
      </c>
      <c r="AA178" s="10">
        <v>128900.13</v>
      </c>
      <c r="AB178" s="10"/>
      <c r="AC178" s="10">
        <f t="shared" si="42"/>
        <v>64450.065000000002</v>
      </c>
      <c r="AD178" s="1"/>
      <c r="AE178" s="1"/>
      <c r="AF178" s="1"/>
      <c r="AG178" s="1"/>
      <c r="AH178" s="35" t="s">
        <v>665</v>
      </c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</row>
    <row r="179" spans="1:100" ht="38.4" customHeight="1" x14ac:dyDescent="0.3">
      <c r="A179" s="3">
        <v>176</v>
      </c>
      <c r="B179" s="7">
        <v>62652</v>
      </c>
      <c r="C179" s="40" t="s">
        <v>238</v>
      </c>
      <c r="D179" s="40"/>
      <c r="E179" s="40"/>
      <c r="F179" s="40"/>
      <c r="G179" s="40"/>
      <c r="H179" s="40"/>
      <c r="I179" s="3">
        <v>22</v>
      </c>
      <c r="J179" s="3">
        <f t="shared" si="34"/>
        <v>8.8000000000000007</v>
      </c>
      <c r="K179" s="3">
        <v>22</v>
      </c>
      <c r="L179" s="3">
        <f t="shared" si="35"/>
        <v>8.8000000000000007</v>
      </c>
      <c r="M179" s="3">
        <v>40</v>
      </c>
      <c r="N179" s="3">
        <f t="shared" si="36"/>
        <v>16</v>
      </c>
      <c r="O179" s="3">
        <v>20</v>
      </c>
      <c r="P179" s="3">
        <f t="shared" si="37"/>
        <v>12</v>
      </c>
      <c r="Q179" s="3">
        <v>30</v>
      </c>
      <c r="R179" s="3">
        <f t="shared" si="38"/>
        <v>18</v>
      </c>
      <c r="S179" s="3">
        <v>20</v>
      </c>
      <c r="T179" s="3">
        <f t="shared" si="41"/>
        <v>12</v>
      </c>
      <c r="U179" s="3">
        <f t="shared" si="39"/>
        <v>75.599999999999994</v>
      </c>
      <c r="V179" s="6"/>
      <c r="W179" s="6"/>
      <c r="X179" s="3">
        <f t="shared" si="45"/>
        <v>0</v>
      </c>
      <c r="Y179" s="3">
        <v>0</v>
      </c>
      <c r="Z179" s="3">
        <f t="shared" si="44"/>
        <v>75.599999999999994</v>
      </c>
      <c r="AA179" s="10">
        <v>261220.37</v>
      </c>
      <c r="AB179" s="10"/>
      <c r="AC179" s="10">
        <f t="shared" si="42"/>
        <v>130610.185</v>
      </c>
      <c r="AD179" s="1"/>
      <c r="AE179" s="1"/>
      <c r="AF179" s="1"/>
      <c r="AG179" s="1"/>
      <c r="AH179" s="35" t="s">
        <v>665</v>
      </c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</row>
    <row r="180" spans="1:100" ht="38.4" customHeight="1" x14ac:dyDescent="0.3">
      <c r="A180" s="3">
        <v>177</v>
      </c>
      <c r="B180" s="7">
        <v>62712</v>
      </c>
      <c r="C180" s="40" t="s">
        <v>258</v>
      </c>
      <c r="D180" s="40"/>
      <c r="E180" s="40"/>
      <c r="F180" s="40"/>
      <c r="G180" s="40"/>
      <c r="H180" s="40"/>
      <c r="I180" s="3">
        <v>22</v>
      </c>
      <c r="J180" s="3">
        <f t="shared" si="34"/>
        <v>8.8000000000000007</v>
      </c>
      <c r="K180" s="3">
        <v>22</v>
      </c>
      <c r="L180" s="3">
        <f t="shared" si="35"/>
        <v>8.8000000000000007</v>
      </c>
      <c r="M180" s="3">
        <v>40</v>
      </c>
      <c r="N180" s="3">
        <f t="shared" si="36"/>
        <v>16</v>
      </c>
      <c r="O180" s="3">
        <v>20</v>
      </c>
      <c r="P180" s="3">
        <f t="shared" si="37"/>
        <v>12</v>
      </c>
      <c r="Q180" s="3">
        <v>30</v>
      </c>
      <c r="R180" s="3">
        <f t="shared" si="38"/>
        <v>18</v>
      </c>
      <c r="S180" s="3">
        <v>20</v>
      </c>
      <c r="T180" s="3">
        <f t="shared" si="41"/>
        <v>12</v>
      </c>
      <c r="U180" s="3">
        <f t="shared" si="39"/>
        <v>75.599999999999994</v>
      </c>
      <c r="V180" s="6"/>
      <c r="W180" s="6"/>
      <c r="X180" s="3">
        <f t="shared" si="45"/>
        <v>0</v>
      </c>
      <c r="Y180" s="3">
        <v>0</v>
      </c>
      <c r="Z180" s="3">
        <f t="shared" si="44"/>
        <v>75.599999999999994</v>
      </c>
      <c r="AA180" s="10">
        <v>278760</v>
      </c>
      <c r="AB180" s="10"/>
      <c r="AC180" s="10">
        <f t="shared" si="42"/>
        <v>139380</v>
      </c>
      <c r="AD180" s="1"/>
      <c r="AE180" s="1"/>
      <c r="AF180" s="1"/>
      <c r="AG180" s="1"/>
      <c r="AH180" s="35" t="s">
        <v>665</v>
      </c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</row>
    <row r="181" spans="1:100" ht="38.4" customHeight="1" x14ac:dyDescent="0.3">
      <c r="A181" s="3">
        <v>178</v>
      </c>
      <c r="B181" s="7">
        <v>62761</v>
      </c>
      <c r="C181" s="40" t="s">
        <v>273</v>
      </c>
      <c r="D181" s="40"/>
      <c r="E181" s="40"/>
      <c r="F181" s="40"/>
      <c r="G181" s="40"/>
      <c r="H181" s="40"/>
      <c r="I181" s="3">
        <v>22</v>
      </c>
      <c r="J181" s="3">
        <f t="shared" si="34"/>
        <v>8.8000000000000007</v>
      </c>
      <c r="K181" s="3">
        <v>22</v>
      </c>
      <c r="L181" s="3">
        <f t="shared" si="35"/>
        <v>8.8000000000000007</v>
      </c>
      <c r="M181" s="3">
        <v>40</v>
      </c>
      <c r="N181" s="3">
        <f t="shared" si="36"/>
        <v>16</v>
      </c>
      <c r="O181" s="3">
        <v>20</v>
      </c>
      <c r="P181" s="3">
        <f t="shared" si="37"/>
        <v>12</v>
      </c>
      <c r="Q181" s="3">
        <v>30</v>
      </c>
      <c r="R181" s="3">
        <f t="shared" si="38"/>
        <v>18</v>
      </c>
      <c r="S181" s="3">
        <v>20</v>
      </c>
      <c r="T181" s="3">
        <f t="shared" si="41"/>
        <v>12</v>
      </c>
      <c r="U181" s="3">
        <f t="shared" si="39"/>
        <v>75.599999999999994</v>
      </c>
      <c r="V181" s="6"/>
      <c r="W181" s="6"/>
      <c r="X181" s="3">
        <f t="shared" si="45"/>
        <v>0</v>
      </c>
      <c r="Y181" s="3">
        <v>0</v>
      </c>
      <c r="Z181" s="3">
        <f t="shared" si="44"/>
        <v>75.599999999999994</v>
      </c>
      <c r="AA181" s="10">
        <v>133964</v>
      </c>
      <c r="AB181" s="10"/>
      <c r="AC181" s="10">
        <f t="shared" si="42"/>
        <v>66982</v>
      </c>
      <c r="AD181" s="1"/>
      <c r="AE181" s="1"/>
      <c r="AF181" s="1"/>
      <c r="AG181" s="1"/>
      <c r="AH181" s="35" t="s">
        <v>665</v>
      </c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</row>
    <row r="182" spans="1:100" ht="38.4" customHeight="1" x14ac:dyDescent="0.3">
      <c r="A182" s="6">
        <v>179</v>
      </c>
      <c r="B182" s="7">
        <v>62763</v>
      </c>
      <c r="C182" s="40" t="s">
        <v>274</v>
      </c>
      <c r="D182" s="40"/>
      <c r="E182" s="40"/>
      <c r="F182" s="40"/>
      <c r="G182" s="40"/>
      <c r="H182" s="40"/>
      <c r="I182" s="3">
        <v>22</v>
      </c>
      <c r="J182" s="3">
        <f t="shared" si="34"/>
        <v>8.8000000000000007</v>
      </c>
      <c r="K182" s="3">
        <v>22</v>
      </c>
      <c r="L182" s="3">
        <f t="shared" si="35"/>
        <v>8.8000000000000007</v>
      </c>
      <c r="M182" s="3">
        <v>40</v>
      </c>
      <c r="N182" s="3">
        <f t="shared" si="36"/>
        <v>16</v>
      </c>
      <c r="O182" s="3">
        <v>20</v>
      </c>
      <c r="P182" s="3">
        <f t="shared" si="37"/>
        <v>12</v>
      </c>
      <c r="Q182" s="3">
        <v>30</v>
      </c>
      <c r="R182" s="3">
        <f t="shared" si="38"/>
        <v>18</v>
      </c>
      <c r="S182" s="3">
        <v>20</v>
      </c>
      <c r="T182" s="3">
        <f t="shared" si="41"/>
        <v>12</v>
      </c>
      <c r="U182" s="3">
        <f t="shared" si="39"/>
        <v>75.599999999999994</v>
      </c>
      <c r="V182" s="6"/>
      <c r="W182" s="6"/>
      <c r="X182" s="3">
        <f t="shared" si="45"/>
        <v>0</v>
      </c>
      <c r="Y182" s="3">
        <v>0</v>
      </c>
      <c r="Z182" s="3">
        <f t="shared" si="44"/>
        <v>75.599999999999994</v>
      </c>
      <c r="AA182" s="10">
        <v>57649</v>
      </c>
      <c r="AB182" s="10"/>
      <c r="AC182" s="10">
        <f t="shared" si="42"/>
        <v>28824.5</v>
      </c>
      <c r="AD182" s="1"/>
      <c r="AE182" s="1"/>
      <c r="AF182" s="1"/>
      <c r="AG182" s="1"/>
      <c r="AH182" s="35" t="s">
        <v>665</v>
      </c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</row>
    <row r="183" spans="1:100" ht="38.4" customHeight="1" x14ac:dyDescent="0.3">
      <c r="A183" s="3">
        <v>180</v>
      </c>
      <c r="B183" s="7">
        <v>62811</v>
      </c>
      <c r="C183" s="40" t="s">
        <v>286</v>
      </c>
      <c r="D183" s="40"/>
      <c r="E183" s="40"/>
      <c r="F183" s="40"/>
      <c r="G183" s="40"/>
      <c r="H183" s="40"/>
      <c r="I183" s="3">
        <v>22</v>
      </c>
      <c r="J183" s="3">
        <f t="shared" si="34"/>
        <v>8.8000000000000007</v>
      </c>
      <c r="K183" s="3">
        <v>22</v>
      </c>
      <c r="L183" s="3">
        <f t="shared" si="35"/>
        <v>8.8000000000000007</v>
      </c>
      <c r="M183" s="3">
        <v>40</v>
      </c>
      <c r="N183" s="3">
        <f t="shared" si="36"/>
        <v>16</v>
      </c>
      <c r="O183" s="3">
        <v>20</v>
      </c>
      <c r="P183" s="3">
        <f t="shared" si="37"/>
        <v>12</v>
      </c>
      <c r="Q183" s="3">
        <v>30</v>
      </c>
      <c r="R183" s="3">
        <f t="shared" si="38"/>
        <v>18</v>
      </c>
      <c r="S183" s="3">
        <v>20</v>
      </c>
      <c r="T183" s="3">
        <f t="shared" si="41"/>
        <v>12</v>
      </c>
      <c r="U183" s="3">
        <f t="shared" si="39"/>
        <v>75.599999999999994</v>
      </c>
      <c r="V183" s="6"/>
      <c r="W183" s="6"/>
      <c r="X183" s="3">
        <f t="shared" si="45"/>
        <v>0</v>
      </c>
      <c r="Y183" s="3">
        <v>0</v>
      </c>
      <c r="Z183" s="3">
        <f t="shared" si="44"/>
        <v>75.599999999999994</v>
      </c>
      <c r="AA183" s="10">
        <v>71387.81</v>
      </c>
      <c r="AB183" s="10"/>
      <c r="AC183" s="10">
        <f t="shared" si="42"/>
        <v>35693.904999999999</v>
      </c>
      <c r="AD183" s="1"/>
      <c r="AE183" s="1"/>
      <c r="AF183" s="1"/>
      <c r="AG183" s="1"/>
      <c r="AH183" s="35" t="s">
        <v>665</v>
      </c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</row>
    <row r="184" spans="1:100" ht="38.4" customHeight="1" x14ac:dyDescent="0.3">
      <c r="A184" s="3">
        <v>181</v>
      </c>
      <c r="B184" s="7">
        <v>63105</v>
      </c>
      <c r="C184" s="40" t="s">
        <v>382</v>
      </c>
      <c r="D184" s="40"/>
      <c r="E184" s="40"/>
      <c r="F184" s="40"/>
      <c r="G184" s="40"/>
      <c r="H184" s="40"/>
      <c r="I184" s="3">
        <v>22</v>
      </c>
      <c r="J184" s="3">
        <f t="shared" si="34"/>
        <v>8.8000000000000007</v>
      </c>
      <c r="K184" s="3">
        <v>22</v>
      </c>
      <c r="L184" s="3">
        <f t="shared" si="35"/>
        <v>8.8000000000000007</v>
      </c>
      <c r="M184" s="3">
        <v>40</v>
      </c>
      <c r="N184" s="3">
        <f t="shared" si="36"/>
        <v>16</v>
      </c>
      <c r="O184" s="3">
        <v>20</v>
      </c>
      <c r="P184" s="3">
        <f t="shared" si="37"/>
        <v>12</v>
      </c>
      <c r="Q184" s="3">
        <v>30</v>
      </c>
      <c r="R184" s="3">
        <f t="shared" si="38"/>
        <v>18</v>
      </c>
      <c r="S184" s="3">
        <v>20</v>
      </c>
      <c r="T184" s="3">
        <f t="shared" si="41"/>
        <v>12</v>
      </c>
      <c r="U184" s="3">
        <f t="shared" si="39"/>
        <v>75.599999999999994</v>
      </c>
      <c r="V184" s="6"/>
      <c r="W184" s="6"/>
      <c r="X184" s="3">
        <f t="shared" si="45"/>
        <v>0</v>
      </c>
      <c r="Y184" s="3">
        <v>0</v>
      </c>
      <c r="Z184" s="3">
        <f t="shared" si="44"/>
        <v>75.599999999999994</v>
      </c>
      <c r="AA184" s="10">
        <v>100567.86</v>
      </c>
      <c r="AB184" s="10"/>
      <c r="AC184" s="10">
        <f t="shared" si="42"/>
        <v>50283.93</v>
      </c>
      <c r="AD184" s="1"/>
      <c r="AE184" s="1"/>
      <c r="AF184" s="1"/>
      <c r="AG184" s="1"/>
      <c r="AH184" s="35" t="s">
        <v>665</v>
      </c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</row>
    <row r="185" spans="1:100" ht="38.4" customHeight="1" x14ac:dyDescent="0.3">
      <c r="A185" s="3">
        <v>182</v>
      </c>
      <c r="B185" s="7">
        <v>63115</v>
      </c>
      <c r="C185" s="40" t="s">
        <v>385</v>
      </c>
      <c r="D185" s="40"/>
      <c r="E185" s="40"/>
      <c r="F185" s="40"/>
      <c r="G185" s="40"/>
      <c r="H185" s="40"/>
      <c r="I185" s="3">
        <v>22</v>
      </c>
      <c r="J185" s="3">
        <f t="shared" si="34"/>
        <v>8.8000000000000007</v>
      </c>
      <c r="K185" s="3">
        <v>22</v>
      </c>
      <c r="L185" s="3">
        <f t="shared" si="35"/>
        <v>8.8000000000000007</v>
      </c>
      <c r="M185" s="3">
        <v>40</v>
      </c>
      <c r="N185" s="3">
        <f t="shared" si="36"/>
        <v>16</v>
      </c>
      <c r="O185" s="3">
        <v>30</v>
      </c>
      <c r="P185" s="3">
        <f t="shared" si="37"/>
        <v>18</v>
      </c>
      <c r="Q185" s="3">
        <v>20</v>
      </c>
      <c r="R185" s="3">
        <f t="shared" si="38"/>
        <v>12</v>
      </c>
      <c r="S185" s="3">
        <v>20</v>
      </c>
      <c r="T185" s="3">
        <f t="shared" si="41"/>
        <v>12</v>
      </c>
      <c r="U185" s="3">
        <f t="shared" si="39"/>
        <v>75.599999999999994</v>
      </c>
      <c r="V185" s="6"/>
      <c r="W185" s="6"/>
      <c r="X185" s="3">
        <f t="shared" si="45"/>
        <v>0</v>
      </c>
      <c r="Y185" s="3">
        <v>0</v>
      </c>
      <c r="Z185" s="3">
        <f t="shared" si="44"/>
        <v>75.599999999999994</v>
      </c>
      <c r="AA185" s="10">
        <v>186919.5</v>
      </c>
      <c r="AB185" s="10"/>
      <c r="AC185" s="10">
        <f t="shared" si="42"/>
        <v>93459.75</v>
      </c>
      <c r="AD185" s="1"/>
      <c r="AE185" s="1"/>
      <c r="AF185" s="1"/>
      <c r="AG185" s="1"/>
      <c r="AH185" s="35" t="s">
        <v>665</v>
      </c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</row>
    <row r="186" spans="1:100" ht="38.4" customHeight="1" x14ac:dyDescent="0.3">
      <c r="A186" s="6">
        <v>183</v>
      </c>
      <c r="B186" s="7">
        <v>63166</v>
      </c>
      <c r="C186" s="40" t="s">
        <v>398</v>
      </c>
      <c r="D186" s="40"/>
      <c r="E186" s="40"/>
      <c r="F186" s="40"/>
      <c r="G186" s="40"/>
      <c r="H186" s="40"/>
      <c r="I186" s="3">
        <v>22</v>
      </c>
      <c r="J186" s="3">
        <f t="shared" si="34"/>
        <v>8.8000000000000007</v>
      </c>
      <c r="K186" s="3">
        <v>22</v>
      </c>
      <c r="L186" s="3">
        <f t="shared" si="35"/>
        <v>8.8000000000000007</v>
      </c>
      <c r="M186" s="3">
        <v>40</v>
      </c>
      <c r="N186" s="3">
        <f t="shared" si="36"/>
        <v>16</v>
      </c>
      <c r="O186" s="3">
        <v>30</v>
      </c>
      <c r="P186" s="3">
        <f t="shared" si="37"/>
        <v>18</v>
      </c>
      <c r="Q186" s="3">
        <v>20</v>
      </c>
      <c r="R186" s="3">
        <f t="shared" si="38"/>
        <v>12</v>
      </c>
      <c r="S186" s="3">
        <v>20</v>
      </c>
      <c r="T186" s="3">
        <f t="shared" si="41"/>
        <v>12</v>
      </c>
      <c r="U186" s="3">
        <f t="shared" si="39"/>
        <v>75.599999999999994</v>
      </c>
      <c r="V186" s="6"/>
      <c r="W186" s="6"/>
      <c r="X186" s="3">
        <f t="shared" si="45"/>
        <v>0</v>
      </c>
      <c r="Y186" s="3">
        <v>0</v>
      </c>
      <c r="Z186" s="3">
        <f t="shared" si="44"/>
        <v>75.599999999999994</v>
      </c>
      <c r="AA186" s="10">
        <v>95250</v>
      </c>
      <c r="AB186" s="10"/>
      <c r="AC186" s="10">
        <f t="shared" si="42"/>
        <v>47625</v>
      </c>
      <c r="AD186" s="1"/>
      <c r="AE186" s="1"/>
      <c r="AF186" s="1"/>
      <c r="AG186" s="1"/>
      <c r="AH186" s="35" t="s">
        <v>665</v>
      </c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</row>
    <row r="187" spans="1:100" ht="38.4" customHeight="1" x14ac:dyDescent="0.3">
      <c r="A187" s="3">
        <v>184</v>
      </c>
      <c r="B187" s="7">
        <v>63174</v>
      </c>
      <c r="C187" s="40" t="s">
        <v>401</v>
      </c>
      <c r="D187" s="40"/>
      <c r="E187" s="40"/>
      <c r="F187" s="40"/>
      <c r="G187" s="40"/>
      <c r="H187" s="40"/>
      <c r="I187" s="3">
        <v>22</v>
      </c>
      <c r="J187" s="3">
        <f t="shared" si="34"/>
        <v>8.8000000000000007</v>
      </c>
      <c r="K187" s="3">
        <v>22</v>
      </c>
      <c r="L187" s="3">
        <f t="shared" si="35"/>
        <v>8.8000000000000007</v>
      </c>
      <c r="M187" s="3">
        <v>40</v>
      </c>
      <c r="N187" s="3">
        <f t="shared" si="36"/>
        <v>16</v>
      </c>
      <c r="O187" s="3">
        <v>20</v>
      </c>
      <c r="P187" s="3">
        <f t="shared" si="37"/>
        <v>12</v>
      </c>
      <c r="Q187" s="3">
        <v>30</v>
      </c>
      <c r="R187" s="3">
        <f t="shared" si="38"/>
        <v>18</v>
      </c>
      <c r="S187" s="3">
        <v>20</v>
      </c>
      <c r="T187" s="3">
        <f t="shared" si="41"/>
        <v>12</v>
      </c>
      <c r="U187" s="3">
        <f t="shared" si="39"/>
        <v>75.599999999999994</v>
      </c>
      <c r="V187" s="6"/>
      <c r="W187" s="6"/>
      <c r="X187" s="3">
        <f t="shared" si="45"/>
        <v>0</v>
      </c>
      <c r="Y187" s="3">
        <v>0</v>
      </c>
      <c r="Z187" s="3">
        <f t="shared" si="44"/>
        <v>75.599999999999994</v>
      </c>
      <c r="AA187" s="10">
        <v>144300</v>
      </c>
      <c r="AB187" s="10"/>
      <c r="AC187" s="10">
        <f t="shared" si="42"/>
        <v>72150</v>
      </c>
      <c r="AD187" s="1"/>
      <c r="AE187" s="1"/>
      <c r="AF187" s="1"/>
      <c r="AG187" s="1"/>
      <c r="AH187" s="35" t="s">
        <v>665</v>
      </c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</row>
    <row r="188" spans="1:100" ht="38.4" customHeight="1" x14ac:dyDescent="0.3">
      <c r="A188" s="3">
        <v>185</v>
      </c>
      <c r="B188" s="7">
        <v>63193</v>
      </c>
      <c r="C188" s="40" t="s">
        <v>406</v>
      </c>
      <c r="D188" s="40"/>
      <c r="E188" s="40"/>
      <c r="F188" s="40"/>
      <c r="G188" s="40"/>
      <c r="H188" s="40"/>
      <c r="I188" s="3">
        <v>22</v>
      </c>
      <c r="J188" s="3">
        <f t="shared" si="34"/>
        <v>8.8000000000000007</v>
      </c>
      <c r="K188" s="3">
        <v>22</v>
      </c>
      <c r="L188" s="3">
        <f t="shared" si="35"/>
        <v>8.8000000000000007</v>
      </c>
      <c r="M188" s="3">
        <v>40</v>
      </c>
      <c r="N188" s="3">
        <f t="shared" si="36"/>
        <v>16</v>
      </c>
      <c r="O188" s="3">
        <v>30</v>
      </c>
      <c r="P188" s="3">
        <f t="shared" si="37"/>
        <v>18</v>
      </c>
      <c r="Q188" s="3">
        <v>20</v>
      </c>
      <c r="R188" s="3">
        <f t="shared" si="38"/>
        <v>12</v>
      </c>
      <c r="S188" s="3">
        <v>20</v>
      </c>
      <c r="T188" s="3">
        <f t="shared" si="41"/>
        <v>12</v>
      </c>
      <c r="U188" s="3">
        <f t="shared" si="39"/>
        <v>75.599999999999994</v>
      </c>
      <c r="V188" s="6"/>
      <c r="W188" s="6"/>
      <c r="X188" s="3">
        <f t="shared" si="45"/>
        <v>0</v>
      </c>
      <c r="Y188" s="3">
        <v>0</v>
      </c>
      <c r="Z188" s="3">
        <f t="shared" si="44"/>
        <v>75.599999999999994</v>
      </c>
      <c r="AA188" s="10">
        <v>54869</v>
      </c>
      <c r="AB188" s="10"/>
      <c r="AC188" s="10">
        <f t="shared" si="42"/>
        <v>27434.5</v>
      </c>
      <c r="AD188" s="1"/>
      <c r="AE188" s="1"/>
      <c r="AF188" s="1"/>
      <c r="AG188" s="1"/>
      <c r="AH188" s="35" t="s">
        <v>665</v>
      </c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</row>
    <row r="189" spans="1:100" ht="38.4" customHeight="1" x14ac:dyDescent="0.3">
      <c r="A189" s="3">
        <v>186</v>
      </c>
      <c r="B189" s="7">
        <v>63196</v>
      </c>
      <c r="C189" s="40" t="s">
        <v>407</v>
      </c>
      <c r="D189" s="40"/>
      <c r="E189" s="40"/>
      <c r="F189" s="40"/>
      <c r="G189" s="40"/>
      <c r="H189" s="40"/>
      <c r="I189" s="3">
        <v>22</v>
      </c>
      <c r="J189" s="3">
        <f t="shared" si="34"/>
        <v>8.8000000000000007</v>
      </c>
      <c r="K189" s="3">
        <v>22</v>
      </c>
      <c r="L189" s="3">
        <f t="shared" si="35"/>
        <v>8.8000000000000007</v>
      </c>
      <c r="M189" s="3">
        <v>40</v>
      </c>
      <c r="N189" s="3">
        <f t="shared" si="36"/>
        <v>16</v>
      </c>
      <c r="O189" s="3">
        <v>20</v>
      </c>
      <c r="P189" s="3">
        <f t="shared" si="37"/>
        <v>12</v>
      </c>
      <c r="Q189" s="3">
        <v>30</v>
      </c>
      <c r="R189" s="3">
        <f t="shared" si="38"/>
        <v>18</v>
      </c>
      <c r="S189" s="3">
        <v>20</v>
      </c>
      <c r="T189" s="3">
        <f t="shared" si="41"/>
        <v>12</v>
      </c>
      <c r="U189" s="3">
        <f t="shared" si="39"/>
        <v>75.599999999999994</v>
      </c>
      <c r="V189" s="6"/>
      <c r="W189" s="6"/>
      <c r="X189" s="3">
        <f t="shared" si="45"/>
        <v>0</v>
      </c>
      <c r="Y189" s="3">
        <v>0</v>
      </c>
      <c r="Z189" s="3">
        <f t="shared" si="44"/>
        <v>75.599999999999994</v>
      </c>
      <c r="AA189" s="10">
        <v>73830</v>
      </c>
      <c r="AB189" s="10"/>
      <c r="AC189" s="10">
        <f t="shared" si="42"/>
        <v>36915</v>
      </c>
      <c r="AD189" s="1"/>
      <c r="AE189" s="1"/>
      <c r="AF189" s="1"/>
      <c r="AG189" s="1"/>
      <c r="AH189" s="35" t="s">
        <v>665</v>
      </c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</row>
    <row r="190" spans="1:100" ht="38.4" customHeight="1" x14ac:dyDescent="0.3">
      <c r="A190" s="6">
        <v>187</v>
      </c>
      <c r="B190" s="7">
        <v>63295</v>
      </c>
      <c r="C190" s="40" t="s">
        <v>413</v>
      </c>
      <c r="D190" s="40"/>
      <c r="E190" s="40"/>
      <c r="F190" s="40"/>
      <c r="G190" s="40"/>
      <c r="H190" s="40"/>
      <c r="I190" s="3">
        <v>22</v>
      </c>
      <c r="J190" s="3">
        <f t="shared" si="34"/>
        <v>8.8000000000000007</v>
      </c>
      <c r="K190" s="3">
        <v>22</v>
      </c>
      <c r="L190" s="3">
        <f t="shared" si="35"/>
        <v>8.8000000000000007</v>
      </c>
      <c r="M190" s="3">
        <v>40</v>
      </c>
      <c r="N190" s="3">
        <f t="shared" si="36"/>
        <v>16</v>
      </c>
      <c r="O190" s="3">
        <v>20</v>
      </c>
      <c r="P190" s="3">
        <f t="shared" si="37"/>
        <v>12</v>
      </c>
      <c r="Q190" s="3">
        <v>30</v>
      </c>
      <c r="R190" s="3">
        <f t="shared" si="38"/>
        <v>18</v>
      </c>
      <c r="S190" s="3">
        <v>20</v>
      </c>
      <c r="T190" s="3">
        <f t="shared" si="41"/>
        <v>12</v>
      </c>
      <c r="U190" s="3">
        <f t="shared" si="39"/>
        <v>75.599999999999994</v>
      </c>
      <c r="V190" s="6"/>
      <c r="W190" s="6"/>
      <c r="X190" s="3">
        <f t="shared" si="45"/>
        <v>0</v>
      </c>
      <c r="Y190" s="3">
        <v>0</v>
      </c>
      <c r="Z190" s="3">
        <f t="shared" si="44"/>
        <v>75.599999999999994</v>
      </c>
      <c r="AA190" s="10">
        <v>42445</v>
      </c>
      <c r="AB190" s="10"/>
      <c r="AC190" s="10">
        <f t="shared" si="42"/>
        <v>21222.5</v>
      </c>
      <c r="AD190" s="1"/>
      <c r="AE190" s="1"/>
      <c r="AF190" s="1"/>
      <c r="AG190" s="1"/>
      <c r="AH190" s="35" t="s">
        <v>665</v>
      </c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</row>
    <row r="191" spans="1:100" ht="38.4" customHeight="1" x14ac:dyDescent="0.3">
      <c r="A191" s="3">
        <v>188</v>
      </c>
      <c r="B191" s="7">
        <v>63302</v>
      </c>
      <c r="C191" s="40" t="s">
        <v>414</v>
      </c>
      <c r="D191" s="40"/>
      <c r="E191" s="40"/>
      <c r="F191" s="40"/>
      <c r="G191" s="40"/>
      <c r="H191" s="40"/>
      <c r="I191" s="3">
        <v>22</v>
      </c>
      <c r="J191" s="3">
        <f t="shared" si="34"/>
        <v>8.8000000000000007</v>
      </c>
      <c r="K191" s="3">
        <v>22</v>
      </c>
      <c r="L191" s="3">
        <f t="shared" si="35"/>
        <v>8.8000000000000007</v>
      </c>
      <c r="M191" s="3">
        <v>40</v>
      </c>
      <c r="N191" s="3">
        <f t="shared" si="36"/>
        <v>16</v>
      </c>
      <c r="O191" s="3">
        <v>30</v>
      </c>
      <c r="P191" s="3">
        <f t="shared" si="37"/>
        <v>18</v>
      </c>
      <c r="Q191" s="3">
        <v>20</v>
      </c>
      <c r="R191" s="3">
        <f t="shared" si="38"/>
        <v>12</v>
      </c>
      <c r="S191" s="3">
        <v>20</v>
      </c>
      <c r="T191" s="3">
        <f t="shared" si="41"/>
        <v>12</v>
      </c>
      <c r="U191" s="3">
        <f t="shared" si="39"/>
        <v>75.599999999999994</v>
      </c>
      <c r="V191" s="6"/>
      <c r="W191" s="6"/>
      <c r="X191" s="3">
        <f t="shared" si="45"/>
        <v>0</v>
      </c>
      <c r="Y191" s="3">
        <v>0</v>
      </c>
      <c r="Z191" s="3">
        <f t="shared" si="44"/>
        <v>75.599999999999994</v>
      </c>
      <c r="AA191" s="10">
        <v>369735.72</v>
      </c>
      <c r="AB191" s="10"/>
      <c r="AC191" s="10">
        <f t="shared" si="42"/>
        <v>184867.86</v>
      </c>
      <c r="AD191" s="1"/>
      <c r="AE191" s="1"/>
      <c r="AF191" s="1"/>
      <c r="AG191" s="1"/>
      <c r="AH191" s="35" t="s">
        <v>665</v>
      </c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</row>
    <row r="192" spans="1:100" ht="38.4" customHeight="1" x14ac:dyDescent="0.3">
      <c r="A192" s="3">
        <v>189</v>
      </c>
      <c r="B192" s="7">
        <v>63530</v>
      </c>
      <c r="C192" s="40" t="s">
        <v>511</v>
      </c>
      <c r="D192" s="40"/>
      <c r="E192" s="40"/>
      <c r="F192" s="40"/>
      <c r="G192" s="40"/>
      <c r="H192" s="40"/>
      <c r="I192" s="3">
        <v>22</v>
      </c>
      <c r="J192" s="3">
        <f t="shared" si="34"/>
        <v>8.8000000000000007</v>
      </c>
      <c r="K192" s="3">
        <v>22</v>
      </c>
      <c r="L192" s="3">
        <f t="shared" si="35"/>
        <v>8.8000000000000007</v>
      </c>
      <c r="M192" s="3">
        <v>40</v>
      </c>
      <c r="N192" s="3">
        <f t="shared" si="36"/>
        <v>16</v>
      </c>
      <c r="O192" s="3">
        <v>20</v>
      </c>
      <c r="P192" s="3">
        <f t="shared" si="37"/>
        <v>12</v>
      </c>
      <c r="Q192" s="3">
        <v>30</v>
      </c>
      <c r="R192" s="3">
        <f t="shared" si="38"/>
        <v>18</v>
      </c>
      <c r="S192" s="3">
        <v>20</v>
      </c>
      <c r="T192" s="3">
        <f t="shared" si="41"/>
        <v>12</v>
      </c>
      <c r="U192" s="3">
        <f t="shared" si="39"/>
        <v>75.599999999999994</v>
      </c>
      <c r="V192" s="6"/>
      <c r="W192" s="6"/>
      <c r="X192" s="3">
        <f t="shared" si="45"/>
        <v>0</v>
      </c>
      <c r="Y192" s="3">
        <v>0</v>
      </c>
      <c r="Z192" s="3">
        <f t="shared" si="44"/>
        <v>75.599999999999994</v>
      </c>
      <c r="AA192" s="10">
        <v>317292.89</v>
      </c>
      <c r="AB192" s="10"/>
      <c r="AC192" s="10">
        <f t="shared" si="42"/>
        <v>158646.44500000001</v>
      </c>
      <c r="AD192" s="1"/>
      <c r="AE192" s="1"/>
      <c r="AF192" s="1"/>
      <c r="AG192" s="1"/>
      <c r="AH192" s="35" t="s">
        <v>665</v>
      </c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</row>
    <row r="193" spans="1:100" ht="38.4" customHeight="1" x14ac:dyDescent="0.3">
      <c r="A193" s="3">
        <v>190</v>
      </c>
      <c r="B193" s="7">
        <v>63564</v>
      </c>
      <c r="C193" s="40" t="s">
        <v>528</v>
      </c>
      <c r="D193" s="40"/>
      <c r="E193" s="40"/>
      <c r="F193" s="40"/>
      <c r="G193" s="40"/>
      <c r="H193" s="40"/>
      <c r="I193" s="3">
        <v>22</v>
      </c>
      <c r="J193" s="3">
        <f t="shared" si="34"/>
        <v>8.8000000000000007</v>
      </c>
      <c r="K193" s="3">
        <v>22</v>
      </c>
      <c r="L193" s="3">
        <f t="shared" si="35"/>
        <v>8.8000000000000007</v>
      </c>
      <c r="M193" s="3">
        <v>40</v>
      </c>
      <c r="N193" s="3">
        <f t="shared" si="36"/>
        <v>16</v>
      </c>
      <c r="O193" s="3">
        <v>20</v>
      </c>
      <c r="P193" s="3">
        <f t="shared" si="37"/>
        <v>12</v>
      </c>
      <c r="Q193" s="3">
        <v>30</v>
      </c>
      <c r="R193" s="3">
        <f t="shared" si="38"/>
        <v>18</v>
      </c>
      <c r="S193" s="3">
        <v>20</v>
      </c>
      <c r="T193" s="3">
        <f t="shared" si="41"/>
        <v>12</v>
      </c>
      <c r="U193" s="3">
        <f t="shared" si="39"/>
        <v>75.599999999999994</v>
      </c>
      <c r="V193" s="6"/>
      <c r="W193" s="6"/>
      <c r="X193" s="3">
        <f t="shared" si="45"/>
        <v>0</v>
      </c>
      <c r="Y193" s="3">
        <v>0</v>
      </c>
      <c r="Z193" s="3">
        <f t="shared" si="44"/>
        <v>75.599999999999994</v>
      </c>
      <c r="AA193" s="10">
        <v>260771</v>
      </c>
      <c r="AB193" s="10"/>
      <c r="AC193" s="10">
        <f t="shared" si="42"/>
        <v>130385.5</v>
      </c>
      <c r="AD193" s="1"/>
      <c r="AE193" s="1"/>
      <c r="AF193" s="1"/>
      <c r="AG193" s="1"/>
      <c r="AH193" s="35" t="s">
        <v>665</v>
      </c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</row>
    <row r="194" spans="1:100" ht="38.4" customHeight="1" x14ac:dyDescent="0.3">
      <c r="A194" s="6">
        <v>191</v>
      </c>
      <c r="B194" s="7">
        <v>63665</v>
      </c>
      <c r="C194" s="40" t="s">
        <v>576</v>
      </c>
      <c r="D194" s="40"/>
      <c r="E194" s="40"/>
      <c r="F194" s="40"/>
      <c r="G194" s="40"/>
      <c r="H194" s="40"/>
      <c r="I194" s="3">
        <v>22</v>
      </c>
      <c r="J194" s="3">
        <f t="shared" si="34"/>
        <v>8.8000000000000007</v>
      </c>
      <c r="K194" s="3">
        <v>22</v>
      </c>
      <c r="L194" s="3">
        <f t="shared" si="35"/>
        <v>8.8000000000000007</v>
      </c>
      <c r="M194" s="3">
        <v>40</v>
      </c>
      <c r="N194" s="3">
        <f t="shared" si="36"/>
        <v>16</v>
      </c>
      <c r="O194" s="3">
        <v>30</v>
      </c>
      <c r="P194" s="3">
        <f t="shared" si="37"/>
        <v>18</v>
      </c>
      <c r="Q194" s="3">
        <v>20</v>
      </c>
      <c r="R194" s="3">
        <f t="shared" si="38"/>
        <v>12</v>
      </c>
      <c r="S194" s="3">
        <v>20</v>
      </c>
      <c r="T194" s="3">
        <f t="shared" si="41"/>
        <v>12</v>
      </c>
      <c r="U194" s="3">
        <f t="shared" si="39"/>
        <v>75.599999999999994</v>
      </c>
      <c r="V194" s="6"/>
      <c r="W194" s="6"/>
      <c r="X194" s="3">
        <f t="shared" si="45"/>
        <v>0</v>
      </c>
      <c r="Y194" s="3">
        <v>0</v>
      </c>
      <c r="Z194" s="3">
        <f t="shared" si="44"/>
        <v>75.599999999999994</v>
      </c>
      <c r="AA194" s="10">
        <v>96507.55</v>
      </c>
      <c r="AB194" s="10"/>
      <c r="AC194" s="10">
        <f t="shared" si="42"/>
        <v>48253.775000000001</v>
      </c>
      <c r="AD194" s="1"/>
      <c r="AE194" s="1"/>
      <c r="AF194" s="1"/>
      <c r="AG194" s="1"/>
      <c r="AH194" s="35" t="s">
        <v>665</v>
      </c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</row>
    <row r="195" spans="1:100" ht="38.4" customHeight="1" x14ac:dyDescent="0.3">
      <c r="A195" s="3">
        <v>192</v>
      </c>
      <c r="B195" s="7">
        <v>63667</v>
      </c>
      <c r="C195" s="40" t="s">
        <v>577</v>
      </c>
      <c r="D195" s="40"/>
      <c r="E195" s="40"/>
      <c r="F195" s="40"/>
      <c r="G195" s="40"/>
      <c r="H195" s="40"/>
      <c r="I195" s="3">
        <v>22</v>
      </c>
      <c r="J195" s="3">
        <f t="shared" si="34"/>
        <v>8.8000000000000007</v>
      </c>
      <c r="K195" s="3">
        <v>22</v>
      </c>
      <c r="L195" s="3">
        <f t="shared" si="35"/>
        <v>8.8000000000000007</v>
      </c>
      <c r="M195" s="3">
        <v>40</v>
      </c>
      <c r="N195" s="3">
        <f t="shared" si="36"/>
        <v>16</v>
      </c>
      <c r="O195" s="3">
        <v>20</v>
      </c>
      <c r="P195" s="3">
        <f t="shared" si="37"/>
        <v>12</v>
      </c>
      <c r="Q195" s="3">
        <v>30</v>
      </c>
      <c r="R195" s="3">
        <f t="shared" si="38"/>
        <v>18</v>
      </c>
      <c r="S195" s="3">
        <v>20</v>
      </c>
      <c r="T195" s="3">
        <f t="shared" si="41"/>
        <v>12</v>
      </c>
      <c r="U195" s="3">
        <f t="shared" si="39"/>
        <v>75.599999999999994</v>
      </c>
      <c r="V195" s="6"/>
      <c r="W195" s="6"/>
      <c r="X195" s="3">
        <f t="shared" si="45"/>
        <v>0</v>
      </c>
      <c r="Y195" s="3">
        <v>0</v>
      </c>
      <c r="Z195" s="3">
        <f t="shared" si="44"/>
        <v>75.599999999999994</v>
      </c>
      <c r="AA195" s="10">
        <v>48751</v>
      </c>
      <c r="AB195" s="10"/>
      <c r="AC195" s="10">
        <f t="shared" si="42"/>
        <v>24375.5</v>
      </c>
      <c r="AD195" s="1"/>
      <c r="AE195" s="1"/>
      <c r="AF195" s="1"/>
      <c r="AG195" s="1"/>
      <c r="AH195" s="35" t="s">
        <v>665</v>
      </c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</row>
    <row r="196" spans="1:100" ht="38.4" customHeight="1" x14ac:dyDescent="0.3">
      <c r="A196" s="3">
        <v>193</v>
      </c>
      <c r="B196" s="7">
        <v>63668</v>
      </c>
      <c r="C196" s="40" t="s">
        <v>578</v>
      </c>
      <c r="D196" s="40"/>
      <c r="E196" s="40"/>
      <c r="F196" s="40"/>
      <c r="G196" s="40"/>
      <c r="H196" s="40"/>
      <c r="I196" s="3">
        <v>22</v>
      </c>
      <c r="J196" s="3">
        <f t="shared" si="34"/>
        <v>8.8000000000000007</v>
      </c>
      <c r="K196" s="3">
        <v>22</v>
      </c>
      <c r="L196" s="3">
        <f t="shared" si="35"/>
        <v>8.8000000000000007</v>
      </c>
      <c r="M196" s="3">
        <v>40</v>
      </c>
      <c r="N196" s="3">
        <f t="shared" si="36"/>
        <v>16</v>
      </c>
      <c r="O196" s="3">
        <v>20</v>
      </c>
      <c r="P196" s="3">
        <f t="shared" si="37"/>
        <v>12</v>
      </c>
      <c r="Q196" s="3">
        <v>30</v>
      </c>
      <c r="R196" s="3">
        <f t="shared" si="38"/>
        <v>18</v>
      </c>
      <c r="S196" s="3">
        <v>20</v>
      </c>
      <c r="T196" s="3">
        <f t="shared" si="41"/>
        <v>12</v>
      </c>
      <c r="U196" s="3">
        <f t="shared" si="39"/>
        <v>75.599999999999994</v>
      </c>
      <c r="V196" s="6"/>
      <c r="W196" s="6"/>
      <c r="X196" s="3">
        <f t="shared" si="45"/>
        <v>0</v>
      </c>
      <c r="Y196" s="3">
        <v>0</v>
      </c>
      <c r="Z196" s="3">
        <f t="shared" si="44"/>
        <v>75.599999999999994</v>
      </c>
      <c r="AA196" s="10">
        <v>378215</v>
      </c>
      <c r="AB196" s="10"/>
      <c r="AC196" s="10">
        <f t="shared" si="42"/>
        <v>189107.5</v>
      </c>
      <c r="AD196" s="1"/>
      <c r="AE196" s="1"/>
      <c r="AF196" s="1"/>
      <c r="AG196" s="1"/>
      <c r="AH196" s="35" t="s">
        <v>665</v>
      </c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</row>
    <row r="197" spans="1:100" ht="38.4" customHeight="1" x14ac:dyDescent="0.3">
      <c r="A197" s="3">
        <v>194</v>
      </c>
      <c r="B197" s="7">
        <v>63695</v>
      </c>
      <c r="C197" s="40" t="s">
        <v>594</v>
      </c>
      <c r="D197" s="40"/>
      <c r="E197" s="40"/>
      <c r="F197" s="40"/>
      <c r="G197" s="40"/>
      <c r="H197" s="40"/>
      <c r="I197" s="3">
        <v>22</v>
      </c>
      <c r="J197" s="3">
        <f t="shared" si="34"/>
        <v>8.8000000000000007</v>
      </c>
      <c r="K197" s="3">
        <v>22</v>
      </c>
      <c r="L197" s="3">
        <f t="shared" si="35"/>
        <v>8.8000000000000007</v>
      </c>
      <c r="M197" s="3">
        <v>40</v>
      </c>
      <c r="N197" s="3">
        <f t="shared" si="36"/>
        <v>16</v>
      </c>
      <c r="O197" s="3">
        <v>20</v>
      </c>
      <c r="P197" s="3">
        <f t="shared" si="37"/>
        <v>12</v>
      </c>
      <c r="Q197" s="3">
        <v>30</v>
      </c>
      <c r="R197" s="3">
        <f t="shared" si="38"/>
        <v>18</v>
      </c>
      <c r="S197" s="3">
        <v>20</v>
      </c>
      <c r="T197" s="3">
        <f t="shared" si="41"/>
        <v>12</v>
      </c>
      <c r="U197" s="3">
        <f t="shared" si="39"/>
        <v>75.599999999999994</v>
      </c>
      <c r="V197" s="6"/>
      <c r="W197" s="6"/>
      <c r="X197" s="3">
        <f t="shared" si="45"/>
        <v>0</v>
      </c>
      <c r="Y197" s="3">
        <v>0</v>
      </c>
      <c r="Z197" s="3">
        <f t="shared" si="44"/>
        <v>75.599999999999994</v>
      </c>
      <c r="AA197" s="10">
        <v>265057.90000000002</v>
      </c>
      <c r="AB197" s="10"/>
      <c r="AC197" s="10">
        <f t="shared" si="42"/>
        <v>132528.95000000001</v>
      </c>
      <c r="AD197" s="1"/>
      <c r="AE197" s="1"/>
      <c r="AF197" s="1"/>
      <c r="AG197" s="1"/>
      <c r="AH197" s="35" t="s">
        <v>665</v>
      </c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</row>
    <row r="198" spans="1:100" ht="38.4" customHeight="1" x14ac:dyDescent="0.3">
      <c r="A198" s="6">
        <v>195</v>
      </c>
      <c r="B198" s="7">
        <v>63700</v>
      </c>
      <c r="C198" s="40" t="s">
        <v>596</v>
      </c>
      <c r="D198" s="40"/>
      <c r="E198" s="40"/>
      <c r="F198" s="40"/>
      <c r="G198" s="40"/>
      <c r="H198" s="40"/>
      <c r="I198" s="3">
        <v>22</v>
      </c>
      <c r="J198" s="3">
        <f t="shared" si="34"/>
        <v>8.8000000000000007</v>
      </c>
      <c r="K198" s="3">
        <v>22</v>
      </c>
      <c r="L198" s="3">
        <f t="shared" si="35"/>
        <v>8.8000000000000007</v>
      </c>
      <c r="M198" s="3">
        <v>40</v>
      </c>
      <c r="N198" s="3">
        <f t="shared" si="36"/>
        <v>16</v>
      </c>
      <c r="O198" s="3">
        <v>30</v>
      </c>
      <c r="P198" s="3">
        <f t="shared" si="37"/>
        <v>18</v>
      </c>
      <c r="Q198" s="3">
        <v>20</v>
      </c>
      <c r="R198" s="3">
        <f t="shared" si="38"/>
        <v>12</v>
      </c>
      <c r="S198" s="3">
        <v>20</v>
      </c>
      <c r="T198" s="3">
        <f t="shared" si="41"/>
        <v>12</v>
      </c>
      <c r="U198" s="3">
        <f t="shared" si="39"/>
        <v>75.599999999999994</v>
      </c>
      <c r="V198" s="6"/>
      <c r="W198" s="6"/>
      <c r="X198" s="3">
        <f t="shared" si="45"/>
        <v>0</v>
      </c>
      <c r="Y198" s="3">
        <v>0</v>
      </c>
      <c r="Z198" s="3">
        <f t="shared" si="44"/>
        <v>75.599999999999994</v>
      </c>
      <c r="AA198" s="10">
        <v>79633.36</v>
      </c>
      <c r="AB198" s="10"/>
      <c r="AC198" s="10">
        <f t="shared" si="42"/>
        <v>39816.68</v>
      </c>
      <c r="AD198" s="1"/>
      <c r="AE198" s="1"/>
      <c r="AF198" s="1"/>
      <c r="AG198" s="1"/>
      <c r="AH198" s="35" t="s">
        <v>665</v>
      </c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</row>
    <row r="199" spans="1:100" ht="38.4" customHeight="1" x14ac:dyDescent="0.3">
      <c r="A199" s="3">
        <v>196</v>
      </c>
      <c r="B199" s="7">
        <v>63726</v>
      </c>
      <c r="C199" s="40" t="s">
        <v>621</v>
      </c>
      <c r="D199" s="40"/>
      <c r="E199" s="40"/>
      <c r="F199" s="40"/>
      <c r="G199" s="40"/>
      <c r="H199" s="40"/>
      <c r="I199" s="3">
        <v>22</v>
      </c>
      <c r="J199" s="3">
        <f t="shared" si="34"/>
        <v>8.8000000000000007</v>
      </c>
      <c r="K199" s="4">
        <v>22</v>
      </c>
      <c r="L199" s="3">
        <f t="shared" si="35"/>
        <v>8.8000000000000007</v>
      </c>
      <c r="M199" s="3">
        <v>40</v>
      </c>
      <c r="N199" s="3">
        <f t="shared" si="36"/>
        <v>16</v>
      </c>
      <c r="O199" s="3">
        <v>20</v>
      </c>
      <c r="P199" s="3">
        <f t="shared" si="37"/>
        <v>12</v>
      </c>
      <c r="Q199" s="3">
        <v>30</v>
      </c>
      <c r="R199" s="3">
        <f t="shared" si="38"/>
        <v>18</v>
      </c>
      <c r="S199" s="3">
        <v>20</v>
      </c>
      <c r="T199" s="3">
        <f t="shared" si="41"/>
        <v>12</v>
      </c>
      <c r="U199" s="3">
        <f t="shared" si="39"/>
        <v>75.599999999999994</v>
      </c>
      <c r="V199" s="6"/>
      <c r="W199" s="6"/>
      <c r="X199" s="3">
        <f t="shared" si="45"/>
        <v>0</v>
      </c>
      <c r="Y199" s="3">
        <v>0</v>
      </c>
      <c r="Z199" s="3">
        <f t="shared" si="44"/>
        <v>75.599999999999994</v>
      </c>
      <c r="AA199" s="10">
        <v>278307.98</v>
      </c>
      <c r="AB199" s="10"/>
      <c r="AC199" s="10">
        <f t="shared" si="42"/>
        <v>139153.99</v>
      </c>
      <c r="AD199" s="1"/>
      <c r="AE199" s="1"/>
      <c r="AF199" s="1"/>
      <c r="AG199" s="1"/>
      <c r="AH199" s="35" t="s">
        <v>665</v>
      </c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</row>
    <row r="200" spans="1:100" ht="38.4" customHeight="1" x14ac:dyDescent="0.3">
      <c r="A200" s="3">
        <v>197</v>
      </c>
      <c r="B200" s="7">
        <v>63856</v>
      </c>
      <c r="C200" s="40" t="s">
        <v>649</v>
      </c>
      <c r="D200" s="40"/>
      <c r="E200" s="40"/>
      <c r="F200" s="40"/>
      <c r="G200" s="40"/>
      <c r="H200" s="40"/>
      <c r="I200" s="3">
        <v>22</v>
      </c>
      <c r="J200" s="3">
        <f t="shared" si="34"/>
        <v>8.8000000000000007</v>
      </c>
      <c r="K200" s="3">
        <v>22</v>
      </c>
      <c r="L200" s="3">
        <f t="shared" si="35"/>
        <v>8.8000000000000007</v>
      </c>
      <c r="M200" s="3">
        <v>40</v>
      </c>
      <c r="N200" s="3">
        <f t="shared" si="36"/>
        <v>16</v>
      </c>
      <c r="O200" s="3">
        <v>20</v>
      </c>
      <c r="P200" s="3">
        <f t="shared" si="37"/>
        <v>12</v>
      </c>
      <c r="Q200" s="3">
        <v>30</v>
      </c>
      <c r="R200" s="3">
        <f t="shared" si="38"/>
        <v>18</v>
      </c>
      <c r="S200" s="3">
        <v>20</v>
      </c>
      <c r="T200" s="3">
        <f t="shared" si="41"/>
        <v>12</v>
      </c>
      <c r="U200" s="3">
        <f t="shared" si="39"/>
        <v>75.599999999999994</v>
      </c>
      <c r="V200" s="6"/>
      <c r="W200" s="6"/>
      <c r="X200" s="3">
        <f t="shared" si="45"/>
        <v>0</v>
      </c>
      <c r="Y200" s="3">
        <v>0</v>
      </c>
      <c r="Z200" s="3">
        <f t="shared" si="44"/>
        <v>75.599999999999994</v>
      </c>
      <c r="AA200" s="10">
        <v>69506</v>
      </c>
      <c r="AB200" s="10"/>
      <c r="AC200" s="10">
        <f t="shared" si="42"/>
        <v>34753</v>
      </c>
      <c r="AD200" s="1"/>
      <c r="AE200" s="1"/>
      <c r="AF200" s="1"/>
      <c r="AG200" s="1"/>
      <c r="AH200" s="35" t="s">
        <v>665</v>
      </c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</row>
    <row r="201" spans="1:100" ht="38.4" customHeight="1" x14ac:dyDescent="0.3">
      <c r="A201" s="3">
        <v>198</v>
      </c>
      <c r="B201" s="7">
        <v>62879</v>
      </c>
      <c r="C201" s="40" t="s">
        <v>309</v>
      </c>
      <c r="D201" s="40"/>
      <c r="E201" s="40"/>
      <c r="F201" s="40"/>
      <c r="G201" s="40"/>
      <c r="H201" s="40"/>
      <c r="I201" s="3">
        <v>7.5</v>
      </c>
      <c r="J201" s="3">
        <f t="shared" si="34"/>
        <v>3</v>
      </c>
      <c r="K201" s="3">
        <v>30</v>
      </c>
      <c r="L201" s="3">
        <f t="shared" si="35"/>
        <v>12</v>
      </c>
      <c r="M201" s="3">
        <v>40</v>
      </c>
      <c r="N201" s="3">
        <f t="shared" si="36"/>
        <v>16</v>
      </c>
      <c r="O201" s="3">
        <v>20</v>
      </c>
      <c r="P201" s="3">
        <f t="shared" si="37"/>
        <v>12</v>
      </c>
      <c r="Q201" s="3">
        <v>30</v>
      </c>
      <c r="R201" s="3">
        <f t="shared" si="38"/>
        <v>18</v>
      </c>
      <c r="S201" s="3">
        <v>20</v>
      </c>
      <c r="T201" s="3">
        <f t="shared" si="41"/>
        <v>12</v>
      </c>
      <c r="U201" s="3">
        <f t="shared" si="39"/>
        <v>73</v>
      </c>
      <c r="V201" s="6"/>
      <c r="W201" s="6"/>
      <c r="X201" s="3">
        <f t="shared" si="45"/>
        <v>0</v>
      </c>
      <c r="Y201" s="3">
        <v>2.5</v>
      </c>
      <c r="Z201" s="3">
        <f t="shared" si="44"/>
        <v>75.5</v>
      </c>
      <c r="AA201" s="10">
        <v>165944.5</v>
      </c>
      <c r="AB201" s="10"/>
      <c r="AC201" s="10">
        <f t="shared" si="42"/>
        <v>82972.25</v>
      </c>
      <c r="AD201" s="1"/>
      <c r="AE201" s="1"/>
      <c r="AF201" s="1"/>
      <c r="AG201" s="1"/>
      <c r="AH201" s="35" t="s">
        <v>665</v>
      </c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</row>
    <row r="202" spans="1:100" ht="38.4" customHeight="1" x14ac:dyDescent="0.3">
      <c r="A202" s="6">
        <v>199</v>
      </c>
      <c r="B202" s="7">
        <v>62946</v>
      </c>
      <c r="C202" s="40" t="s">
        <v>40</v>
      </c>
      <c r="D202" s="40"/>
      <c r="E202" s="40"/>
      <c r="F202" s="40"/>
      <c r="G202" s="40"/>
      <c r="H202" s="40"/>
      <c r="I202" s="3">
        <v>22</v>
      </c>
      <c r="J202" s="3">
        <f t="shared" ref="J202:J265" si="46">I202/100*40</f>
        <v>8.8000000000000007</v>
      </c>
      <c r="K202" s="3">
        <v>30</v>
      </c>
      <c r="L202" s="3">
        <f t="shared" ref="L202:L265" si="47">K202/100*40</f>
        <v>12</v>
      </c>
      <c r="M202" s="3">
        <v>40</v>
      </c>
      <c r="N202" s="3">
        <f t="shared" ref="N202:N265" si="48">M202/100*40</f>
        <v>16</v>
      </c>
      <c r="O202" s="3">
        <v>20</v>
      </c>
      <c r="P202" s="3">
        <f t="shared" ref="P202:P265" si="49">O202/100*60</f>
        <v>12</v>
      </c>
      <c r="Q202" s="3">
        <v>20</v>
      </c>
      <c r="R202" s="3">
        <f t="shared" ref="R202:R265" si="50">Q202/100*60</f>
        <v>12</v>
      </c>
      <c r="S202" s="3">
        <v>20</v>
      </c>
      <c r="T202" s="3">
        <f t="shared" si="41"/>
        <v>12</v>
      </c>
      <c r="U202" s="3">
        <f t="shared" ref="U202:U265" si="51">J202+L202+N202+P202+R202+T202</f>
        <v>72.8</v>
      </c>
      <c r="V202" s="6"/>
      <c r="W202" s="6"/>
      <c r="X202" s="3">
        <v>0</v>
      </c>
      <c r="Y202" s="3">
        <v>2.5</v>
      </c>
      <c r="Z202" s="3">
        <f t="shared" si="44"/>
        <v>75.3</v>
      </c>
      <c r="AA202" s="10">
        <v>213870</v>
      </c>
      <c r="AB202" s="10"/>
      <c r="AC202" s="10">
        <f t="shared" si="42"/>
        <v>106935</v>
      </c>
      <c r="AD202" s="1"/>
      <c r="AE202" s="1"/>
      <c r="AF202" s="1"/>
      <c r="AG202" s="1"/>
      <c r="AH202" s="35" t="s">
        <v>665</v>
      </c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</row>
    <row r="203" spans="1:100" ht="38.4" customHeight="1" x14ac:dyDescent="0.3">
      <c r="A203" s="3">
        <v>200</v>
      </c>
      <c r="B203" s="7">
        <v>62952</v>
      </c>
      <c r="C203" s="40" t="s">
        <v>45</v>
      </c>
      <c r="D203" s="40"/>
      <c r="E203" s="40"/>
      <c r="F203" s="40"/>
      <c r="G203" s="40"/>
      <c r="H203" s="40"/>
      <c r="I203" s="3">
        <v>22</v>
      </c>
      <c r="J203" s="3">
        <f t="shared" si="46"/>
        <v>8.8000000000000007</v>
      </c>
      <c r="K203" s="3">
        <v>30</v>
      </c>
      <c r="L203" s="3">
        <f t="shared" si="47"/>
        <v>12</v>
      </c>
      <c r="M203" s="3">
        <v>40</v>
      </c>
      <c r="N203" s="3">
        <f t="shared" si="48"/>
        <v>16</v>
      </c>
      <c r="O203" s="3">
        <v>20</v>
      </c>
      <c r="P203" s="3">
        <f t="shared" si="49"/>
        <v>12</v>
      </c>
      <c r="Q203" s="3">
        <v>20</v>
      </c>
      <c r="R203" s="3">
        <f t="shared" si="50"/>
        <v>12</v>
      </c>
      <c r="S203" s="3">
        <v>20</v>
      </c>
      <c r="T203" s="3">
        <f t="shared" si="41"/>
        <v>12</v>
      </c>
      <c r="U203" s="3">
        <f t="shared" si="51"/>
        <v>72.8</v>
      </c>
      <c r="V203" s="6"/>
      <c r="W203" s="6"/>
      <c r="X203" s="3">
        <v>0</v>
      </c>
      <c r="Y203" s="3">
        <v>2.5</v>
      </c>
      <c r="Z203" s="3">
        <f t="shared" si="44"/>
        <v>75.3</v>
      </c>
      <c r="AA203" s="10">
        <v>115516.66</v>
      </c>
      <c r="AB203" s="10"/>
      <c r="AC203" s="10">
        <f t="shared" si="42"/>
        <v>57758.33</v>
      </c>
      <c r="AD203" s="1"/>
      <c r="AE203" s="1"/>
      <c r="AF203" s="1"/>
      <c r="AG203" s="1"/>
      <c r="AH203" s="35" t="s">
        <v>665</v>
      </c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</row>
    <row r="204" spans="1:100" ht="38.4" customHeight="1" x14ac:dyDescent="0.3">
      <c r="A204" s="3">
        <v>201</v>
      </c>
      <c r="B204" s="7">
        <v>62682</v>
      </c>
      <c r="C204" s="40" t="s">
        <v>253</v>
      </c>
      <c r="D204" s="40"/>
      <c r="E204" s="40"/>
      <c r="F204" s="40"/>
      <c r="G204" s="40"/>
      <c r="H204" s="40"/>
      <c r="I204" s="3">
        <v>22</v>
      </c>
      <c r="J204" s="3">
        <f t="shared" si="46"/>
        <v>8.8000000000000007</v>
      </c>
      <c r="K204" s="3">
        <v>15</v>
      </c>
      <c r="L204" s="3">
        <f t="shared" si="47"/>
        <v>6</v>
      </c>
      <c r="M204" s="3">
        <v>40</v>
      </c>
      <c r="N204" s="3">
        <f t="shared" si="48"/>
        <v>16</v>
      </c>
      <c r="O204" s="3">
        <v>20</v>
      </c>
      <c r="P204" s="3">
        <f t="shared" si="49"/>
        <v>12</v>
      </c>
      <c r="Q204" s="3">
        <v>30</v>
      </c>
      <c r="R204" s="3">
        <f t="shared" si="50"/>
        <v>18</v>
      </c>
      <c r="S204" s="3">
        <v>20</v>
      </c>
      <c r="T204" s="3">
        <f t="shared" si="41"/>
        <v>12</v>
      </c>
      <c r="U204" s="3">
        <f t="shared" si="51"/>
        <v>72.8</v>
      </c>
      <c r="V204" s="6"/>
      <c r="W204" s="6"/>
      <c r="X204" s="3">
        <f t="shared" ref="X204:X217" si="52">+V204+W204</f>
        <v>0</v>
      </c>
      <c r="Y204" s="3">
        <v>2.5</v>
      </c>
      <c r="Z204" s="3">
        <f t="shared" si="44"/>
        <v>75.3</v>
      </c>
      <c r="AA204" s="10">
        <v>208500</v>
      </c>
      <c r="AB204" s="10"/>
      <c r="AC204" s="10">
        <f t="shared" si="42"/>
        <v>104250</v>
      </c>
      <c r="AD204" s="1"/>
      <c r="AE204" s="1"/>
      <c r="AF204" s="1"/>
      <c r="AG204" s="1"/>
      <c r="AH204" s="35" t="s">
        <v>665</v>
      </c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</row>
    <row r="205" spans="1:100" ht="38.4" customHeight="1" x14ac:dyDescent="0.3">
      <c r="A205" s="3">
        <v>202</v>
      </c>
      <c r="B205" s="7">
        <v>62872</v>
      </c>
      <c r="C205" s="40" t="s">
        <v>307</v>
      </c>
      <c r="D205" s="40"/>
      <c r="E205" s="40"/>
      <c r="F205" s="40"/>
      <c r="G205" s="40"/>
      <c r="H205" s="40"/>
      <c r="I205" s="3">
        <v>15</v>
      </c>
      <c r="J205" s="3">
        <f t="shared" si="46"/>
        <v>6</v>
      </c>
      <c r="K205" s="3">
        <v>22</v>
      </c>
      <c r="L205" s="3">
        <f t="shared" si="47"/>
        <v>8.8000000000000007</v>
      </c>
      <c r="M205" s="3">
        <v>40</v>
      </c>
      <c r="N205" s="3">
        <f t="shared" si="48"/>
        <v>16</v>
      </c>
      <c r="O205" s="3">
        <v>20</v>
      </c>
      <c r="P205" s="3">
        <f t="shared" si="49"/>
        <v>12</v>
      </c>
      <c r="Q205" s="3">
        <v>30</v>
      </c>
      <c r="R205" s="3">
        <f t="shared" si="50"/>
        <v>18</v>
      </c>
      <c r="S205" s="3">
        <v>20</v>
      </c>
      <c r="T205" s="3">
        <f t="shared" si="41"/>
        <v>12</v>
      </c>
      <c r="U205" s="3">
        <f t="shared" si="51"/>
        <v>72.8</v>
      </c>
      <c r="V205" s="6"/>
      <c r="W205" s="6"/>
      <c r="X205" s="3">
        <f t="shared" si="52"/>
        <v>0</v>
      </c>
      <c r="Y205" s="3">
        <v>2.5</v>
      </c>
      <c r="Z205" s="3">
        <f t="shared" si="44"/>
        <v>75.3</v>
      </c>
      <c r="AA205" s="10">
        <v>78534.52</v>
      </c>
      <c r="AB205" s="10"/>
      <c r="AC205" s="10">
        <f t="shared" si="42"/>
        <v>39267.26</v>
      </c>
      <c r="AD205" s="1"/>
      <c r="AE205" s="1"/>
      <c r="AF205" s="1"/>
      <c r="AG205" s="1"/>
      <c r="AH205" s="35" t="s">
        <v>665</v>
      </c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</row>
    <row r="206" spans="1:100" ht="38.4" customHeight="1" x14ac:dyDescent="0.3">
      <c r="A206" s="6">
        <v>203</v>
      </c>
      <c r="B206" s="7">
        <v>63307</v>
      </c>
      <c r="C206" s="40" t="s">
        <v>415</v>
      </c>
      <c r="D206" s="40"/>
      <c r="E206" s="40"/>
      <c r="F206" s="40"/>
      <c r="G206" s="40"/>
      <c r="H206" s="40"/>
      <c r="I206" s="3">
        <v>22</v>
      </c>
      <c r="J206" s="3">
        <f t="shared" si="46"/>
        <v>8.8000000000000007</v>
      </c>
      <c r="K206" s="3">
        <v>15</v>
      </c>
      <c r="L206" s="3">
        <f t="shared" si="47"/>
        <v>6</v>
      </c>
      <c r="M206" s="3">
        <v>40</v>
      </c>
      <c r="N206" s="3">
        <f t="shared" si="48"/>
        <v>16</v>
      </c>
      <c r="O206" s="3">
        <v>20</v>
      </c>
      <c r="P206" s="3">
        <f t="shared" si="49"/>
        <v>12</v>
      </c>
      <c r="Q206" s="3">
        <v>30</v>
      </c>
      <c r="R206" s="3">
        <f t="shared" si="50"/>
        <v>18</v>
      </c>
      <c r="S206" s="3">
        <v>20</v>
      </c>
      <c r="T206" s="3">
        <f t="shared" si="41"/>
        <v>12</v>
      </c>
      <c r="U206" s="3">
        <f t="shared" si="51"/>
        <v>72.8</v>
      </c>
      <c r="V206" s="6"/>
      <c r="W206" s="6"/>
      <c r="X206" s="3">
        <f t="shared" si="52"/>
        <v>0</v>
      </c>
      <c r="Y206" s="3">
        <v>2.5</v>
      </c>
      <c r="Z206" s="3">
        <f t="shared" si="44"/>
        <v>75.3</v>
      </c>
      <c r="AA206" s="10">
        <v>299240</v>
      </c>
      <c r="AB206" s="10"/>
      <c r="AC206" s="10">
        <f t="shared" si="42"/>
        <v>149620</v>
      </c>
      <c r="AD206" s="1"/>
      <c r="AE206" s="1"/>
      <c r="AF206" s="1"/>
      <c r="AG206" s="1"/>
      <c r="AH206" s="35" t="s">
        <v>665</v>
      </c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</row>
    <row r="207" spans="1:100" ht="38.4" customHeight="1" x14ac:dyDescent="0.3">
      <c r="A207" s="3">
        <v>204</v>
      </c>
      <c r="B207" s="7">
        <v>63340</v>
      </c>
      <c r="C207" s="40" t="s">
        <v>430</v>
      </c>
      <c r="D207" s="40"/>
      <c r="E207" s="40"/>
      <c r="F207" s="40"/>
      <c r="G207" s="40"/>
      <c r="H207" s="40"/>
      <c r="I207" s="3">
        <v>15</v>
      </c>
      <c r="J207" s="3">
        <f t="shared" si="46"/>
        <v>6</v>
      </c>
      <c r="K207" s="3">
        <v>22</v>
      </c>
      <c r="L207" s="3">
        <f t="shared" si="47"/>
        <v>8.8000000000000007</v>
      </c>
      <c r="M207" s="3">
        <v>40</v>
      </c>
      <c r="N207" s="3">
        <f t="shared" si="48"/>
        <v>16</v>
      </c>
      <c r="O207" s="3">
        <v>20</v>
      </c>
      <c r="P207" s="3">
        <f t="shared" si="49"/>
        <v>12</v>
      </c>
      <c r="Q207" s="3">
        <v>30</v>
      </c>
      <c r="R207" s="3">
        <f t="shared" si="50"/>
        <v>18</v>
      </c>
      <c r="S207" s="3">
        <v>20</v>
      </c>
      <c r="T207" s="3">
        <f t="shared" si="41"/>
        <v>12</v>
      </c>
      <c r="U207" s="3">
        <f t="shared" si="51"/>
        <v>72.8</v>
      </c>
      <c r="V207" s="6"/>
      <c r="W207" s="6"/>
      <c r="X207" s="3">
        <f t="shared" si="52"/>
        <v>0</v>
      </c>
      <c r="Y207" s="3">
        <v>2.5</v>
      </c>
      <c r="Z207" s="3">
        <f t="shared" si="44"/>
        <v>75.3</v>
      </c>
      <c r="AA207" s="10">
        <v>405987.5</v>
      </c>
      <c r="AB207" s="10"/>
      <c r="AC207" s="10">
        <f t="shared" si="42"/>
        <v>202993.75</v>
      </c>
      <c r="AD207" s="1"/>
      <c r="AE207" s="1"/>
      <c r="AF207" s="1"/>
      <c r="AG207" s="1"/>
      <c r="AH207" s="35" t="s">
        <v>665</v>
      </c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</row>
    <row r="208" spans="1:100" ht="38.4" customHeight="1" x14ac:dyDescent="0.3">
      <c r="A208" s="3">
        <v>205</v>
      </c>
      <c r="B208" s="7">
        <v>63489</v>
      </c>
      <c r="C208" s="40" t="s">
        <v>493</v>
      </c>
      <c r="D208" s="40"/>
      <c r="E208" s="40"/>
      <c r="F208" s="40"/>
      <c r="G208" s="40"/>
      <c r="H208" s="40"/>
      <c r="I208" s="3">
        <v>15</v>
      </c>
      <c r="J208" s="3">
        <f t="shared" si="46"/>
        <v>6</v>
      </c>
      <c r="K208" s="3">
        <v>22</v>
      </c>
      <c r="L208" s="3">
        <f t="shared" si="47"/>
        <v>8.8000000000000007</v>
      </c>
      <c r="M208" s="3">
        <v>40</v>
      </c>
      <c r="N208" s="3">
        <f t="shared" si="48"/>
        <v>16</v>
      </c>
      <c r="O208" s="3">
        <v>20</v>
      </c>
      <c r="P208" s="3">
        <f t="shared" si="49"/>
        <v>12</v>
      </c>
      <c r="Q208" s="3">
        <v>30</v>
      </c>
      <c r="R208" s="3">
        <f t="shared" si="50"/>
        <v>18</v>
      </c>
      <c r="S208" s="3">
        <v>20</v>
      </c>
      <c r="T208" s="3">
        <f t="shared" si="41"/>
        <v>12</v>
      </c>
      <c r="U208" s="3">
        <f t="shared" si="51"/>
        <v>72.8</v>
      </c>
      <c r="V208" s="6"/>
      <c r="W208" s="6"/>
      <c r="X208" s="3">
        <f t="shared" si="52"/>
        <v>0</v>
      </c>
      <c r="Y208" s="3">
        <v>2.5</v>
      </c>
      <c r="Z208" s="3">
        <f t="shared" si="44"/>
        <v>75.3</v>
      </c>
      <c r="AA208" s="10">
        <v>302220.93</v>
      </c>
      <c r="AB208" s="10"/>
      <c r="AC208" s="10">
        <f t="shared" si="42"/>
        <v>151110.465</v>
      </c>
      <c r="AD208" s="1"/>
      <c r="AE208" s="1"/>
      <c r="AF208" s="1"/>
      <c r="AG208" s="1"/>
      <c r="AH208" s="35" t="s">
        <v>665</v>
      </c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</row>
    <row r="209" spans="1:100" ht="38.4" customHeight="1" x14ac:dyDescent="0.3">
      <c r="A209" s="3">
        <v>206</v>
      </c>
      <c r="B209" s="7">
        <v>63504</v>
      </c>
      <c r="C209" s="40" t="s">
        <v>499</v>
      </c>
      <c r="D209" s="40"/>
      <c r="E209" s="40"/>
      <c r="F209" s="40"/>
      <c r="G209" s="40"/>
      <c r="H209" s="40"/>
      <c r="I209" s="3">
        <v>22</v>
      </c>
      <c r="J209" s="3">
        <f t="shared" si="46"/>
        <v>8.8000000000000007</v>
      </c>
      <c r="K209" s="3">
        <v>15</v>
      </c>
      <c r="L209" s="3">
        <f t="shared" si="47"/>
        <v>6</v>
      </c>
      <c r="M209" s="3">
        <v>40</v>
      </c>
      <c r="N209" s="3">
        <f t="shared" si="48"/>
        <v>16</v>
      </c>
      <c r="O209" s="3">
        <v>20</v>
      </c>
      <c r="P209" s="3">
        <f t="shared" si="49"/>
        <v>12</v>
      </c>
      <c r="Q209" s="3">
        <v>30</v>
      </c>
      <c r="R209" s="3">
        <f t="shared" si="50"/>
        <v>18</v>
      </c>
      <c r="S209" s="3">
        <v>20</v>
      </c>
      <c r="T209" s="3">
        <f t="shared" si="41"/>
        <v>12</v>
      </c>
      <c r="U209" s="3">
        <f t="shared" si="51"/>
        <v>72.8</v>
      </c>
      <c r="V209" s="6"/>
      <c r="W209" s="6"/>
      <c r="X209" s="3">
        <f t="shared" si="52"/>
        <v>0</v>
      </c>
      <c r="Y209" s="3">
        <v>2.5</v>
      </c>
      <c r="Z209" s="3">
        <f t="shared" si="44"/>
        <v>75.3</v>
      </c>
      <c r="AA209" s="10">
        <v>163250</v>
      </c>
      <c r="AB209" s="10"/>
      <c r="AC209" s="10">
        <f t="shared" si="42"/>
        <v>81625</v>
      </c>
      <c r="AD209" s="1"/>
      <c r="AE209" s="1"/>
      <c r="AF209" s="1"/>
      <c r="AG209" s="1"/>
      <c r="AH209" s="35" t="s">
        <v>665</v>
      </c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</row>
    <row r="210" spans="1:100" ht="38.4" customHeight="1" x14ac:dyDescent="0.3">
      <c r="A210" s="6">
        <v>207</v>
      </c>
      <c r="B210" s="7">
        <v>63540</v>
      </c>
      <c r="C210" s="40" t="s">
        <v>517</v>
      </c>
      <c r="D210" s="40"/>
      <c r="E210" s="40"/>
      <c r="F210" s="40"/>
      <c r="G210" s="40"/>
      <c r="H210" s="40"/>
      <c r="I210" s="3">
        <v>22</v>
      </c>
      <c r="J210" s="3">
        <f t="shared" si="46"/>
        <v>8.8000000000000007</v>
      </c>
      <c r="K210" s="3">
        <v>15</v>
      </c>
      <c r="L210" s="3">
        <f t="shared" si="47"/>
        <v>6</v>
      </c>
      <c r="M210" s="3">
        <v>40</v>
      </c>
      <c r="N210" s="3">
        <f t="shared" si="48"/>
        <v>16</v>
      </c>
      <c r="O210" s="3">
        <v>20</v>
      </c>
      <c r="P210" s="3">
        <f t="shared" si="49"/>
        <v>12</v>
      </c>
      <c r="Q210" s="3">
        <v>30</v>
      </c>
      <c r="R210" s="3">
        <f t="shared" si="50"/>
        <v>18</v>
      </c>
      <c r="S210" s="3">
        <v>20</v>
      </c>
      <c r="T210" s="3">
        <f t="shared" si="41"/>
        <v>12</v>
      </c>
      <c r="U210" s="3">
        <f t="shared" si="51"/>
        <v>72.8</v>
      </c>
      <c r="V210" s="6"/>
      <c r="W210" s="6"/>
      <c r="X210" s="3">
        <f t="shared" si="52"/>
        <v>0</v>
      </c>
      <c r="Y210" s="3">
        <v>2.5</v>
      </c>
      <c r="Z210" s="3">
        <f t="shared" si="44"/>
        <v>75.3</v>
      </c>
      <c r="AA210" s="10">
        <v>188312.4</v>
      </c>
      <c r="AB210" s="10"/>
      <c r="AC210" s="10">
        <f t="shared" si="42"/>
        <v>94156.2</v>
      </c>
      <c r="AD210" s="1"/>
      <c r="AE210" s="1"/>
      <c r="AF210" s="1"/>
      <c r="AG210" s="1"/>
      <c r="AH210" s="35" t="s">
        <v>665</v>
      </c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</row>
    <row r="211" spans="1:100" ht="38.4" customHeight="1" x14ac:dyDescent="0.3">
      <c r="A211" s="3">
        <v>208</v>
      </c>
      <c r="B211" s="7">
        <v>62502</v>
      </c>
      <c r="C211" s="40" t="s">
        <v>196</v>
      </c>
      <c r="D211" s="40"/>
      <c r="E211" s="40"/>
      <c r="F211" s="40"/>
      <c r="G211" s="40"/>
      <c r="H211" s="40"/>
      <c r="I211" s="3">
        <v>22</v>
      </c>
      <c r="J211" s="3">
        <f t="shared" si="46"/>
        <v>8.8000000000000007</v>
      </c>
      <c r="K211" s="3">
        <v>15</v>
      </c>
      <c r="L211" s="3">
        <f t="shared" si="47"/>
        <v>6</v>
      </c>
      <c r="M211" s="3">
        <v>30</v>
      </c>
      <c r="N211" s="3">
        <f t="shared" si="48"/>
        <v>12</v>
      </c>
      <c r="O211" s="3">
        <v>30</v>
      </c>
      <c r="P211" s="3">
        <f t="shared" si="49"/>
        <v>18</v>
      </c>
      <c r="Q211" s="3">
        <v>30</v>
      </c>
      <c r="R211" s="3">
        <f t="shared" si="50"/>
        <v>18</v>
      </c>
      <c r="S211" s="3">
        <v>20</v>
      </c>
      <c r="T211" s="3">
        <f t="shared" si="41"/>
        <v>12</v>
      </c>
      <c r="U211" s="3">
        <f t="shared" si="51"/>
        <v>74.8</v>
      </c>
      <c r="V211" s="6"/>
      <c r="W211" s="6"/>
      <c r="X211" s="3">
        <f t="shared" si="52"/>
        <v>0</v>
      </c>
      <c r="Y211" s="3">
        <v>0</v>
      </c>
      <c r="Z211" s="3">
        <f t="shared" si="44"/>
        <v>74.8</v>
      </c>
      <c r="AA211" s="10">
        <v>565663.52</v>
      </c>
      <c r="AB211" s="10"/>
      <c r="AC211" s="10">
        <f t="shared" si="42"/>
        <v>282831.76</v>
      </c>
      <c r="AD211" s="1"/>
      <c r="AE211" s="1"/>
      <c r="AF211" s="1"/>
      <c r="AG211" s="1"/>
      <c r="AH211" s="35" t="s">
        <v>665</v>
      </c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</row>
    <row r="212" spans="1:100" ht="38.4" customHeight="1" x14ac:dyDescent="0.3">
      <c r="A212" s="3">
        <v>209</v>
      </c>
      <c r="B212" s="7">
        <v>62590</v>
      </c>
      <c r="C212" s="40" t="s">
        <v>222</v>
      </c>
      <c r="D212" s="40"/>
      <c r="E212" s="40"/>
      <c r="F212" s="40"/>
      <c r="G212" s="40"/>
      <c r="H212" s="40"/>
      <c r="I212" s="3">
        <v>22</v>
      </c>
      <c r="J212" s="3">
        <f t="shared" si="46"/>
        <v>8.8000000000000007</v>
      </c>
      <c r="K212" s="3">
        <v>15</v>
      </c>
      <c r="L212" s="3">
        <f t="shared" si="47"/>
        <v>6</v>
      </c>
      <c r="M212" s="3">
        <v>30</v>
      </c>
      <c r="N212" s="3">
        <f t="shared" si="48"/>
        <v>12</v>
      </c>
      <c r="O212" s="3">
        <v>20</v>
      </c>
      <c r="P212" s="3">
        <f t="shared" si="49"/>
        <v>12</v>
      </c>
      <c r="Q212" s="3">
        <v>40</v>
      </c>
      <c r="R212" s="3">
        <f t="shared" si="50"/>
        <v>24</v>
      </c>
      <c r="S212" s="3">
        <v>20</v>
      </c>
      <c r="T212" s="3">
        <f t="shared" si="41"/>
        <v>12</v>
      </c>
      <c r="U212" s="3">
        <f t="shared" si="51"/>
        <v>74.8</v>
      </c>
      <c r="V212" s="6"/>
      <c r="W212" s="6"/>
      <c r="X212" s="3">
        <f t="shared" si="52"/>
        <v>0</v>
      </c>
      <c r="Y212" s="3">
        <v>0</v>
      </c>
      <c r="Z212" s="3">
        <f t="shared" si="44"/>
        <v>74.8</v>
      </c>
      <c r="AA212" s="10">
        <v>147446</v>
      </c>
      <c r="AB212" s="10"/>
      <c r="AC212" s="10">
        <f t="shared" si="42"/>
        <v>73723</v>
      </c>
      <c r="AD212" s="1"/>
      <c r="AE212" s="1"/>
      <c r="AF212" s="1"/>
      <c r="AG212" s="1"/>
      <c r="AH212" s="35" t="s">
        <v>665</v>
      </c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</row>
    <row r="213" spans="1:100" ht="38.4" customHeight="1" x14ac:dyDescent="0.3">
      <c r="A213" s="3">
        <v>210</v>
      </c>
      <c r="B213" s="7">
        <v>62934</v>
      </c>
      <c r="C213" s="40" t="s">
        <v>317</v>
      </c>
      <c r="D213" s="40"/>
      <c r="E213" s="40"/>
      <c r="F213" s="40"/>
      <c r="G213" s="40"/>
      <c r="H213" s="40"/>
      <c r="I213" s="3">
        <v>22</v>
      </c>
      <c r="J213" s="3">
        <f t="shared" si="46"/>
        <v>8.8000000000000007</v>
      </c>
      <c r="K213" s="3">
        <v>15</v>
      </c>
      <c r="L213" s="3">
        <f t="shared" si="47"/>
        <v>6</v>
      </c>
      <c r="M213" s="3">
        <v>30</v>
      </c>
      <c r="N213" s="3">
        <f t="shared" si="48"/>
        <v>12</v>
      </c>
      <c r="O213" s="3">
        <v>30</v>
      </c>
      <c r="P213" s="3">
        <f t="shared" si="49"/>
        <v>18</v>
      </c>
      <c r="Q213" s="3">
        <v>30</v>
      </c>
      <c r="R213" s="3">
        <f t="shared" si="50"/>
        <v>18</v>
      </c>
      <c r="S213" s="3">
        <v>20</v>
      </c>
      <c r="T213" s="3">
        <f t="shared" si="41"/>
        <v>12</v>
      </c>
      <c r="U213" s="3">
        <f t="shared" si="51"/>
        <v>74.8</v>
      </c>
      <c r="V213" s="6"/>
      <c r="W213" s="6"/>
      <c r="X213" s="3">
        <f t="shared" si="52"/>
        <v>0</v>
      </c>
      <c r="Y213" s="3">
        <v>0</v>
      </c>
      <c r="Z213" s="3">
        <f t="shared" si="44"/>
        <v>74.8</v>
      </c>
      <c r="AA213" s="10">
        <v>350000</v>
      </c>
      <c r="AB213" s="10"/>
      <c r="AC213" s="10">
        <f t="shared" si="42"/>
        <v>175000</v>
      </c>
      <c r="AD213" s="1"/>
      <c r="AE213" s="1"/>
      <c r="AF213" s="1"/>
      <c r="AG213" s="1"/>
      <c r="AH213" s="35" t="s">
        <v>665</v>
      </c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</row>
    <row r="214" spans="1:100" ht="38.4" customHeight="1" x14ac:dyDescent="0.3">
      <c r="A214" s="6">
        <v>211</v>
      </c>
      <c r="B214" s="7">
        <v>63355</v>
      </c>
      <c r="C214" s="40" t="s">
        <v>437</v>
      </c>
      <c r="D214" s="40"/>
      <c r="E214" s="40"/>
      <c r="F214" s="40"/>
      <c r="G214" s="40"/>
      <c r="H214" s="40"/>
      <c r="I214" s="3">
        <v>22</v>
      </c>
      <c r="J214" s="3">
        <f t="shared" si="46"/>
        <v>8.8000000000000007</v>
      </c>
      <c r="K214" s="3">
        <v>15</v>
      </c>
      <c r="L214" s="3">
        <f t="shared" si="47"/>
        <v>6</v>
      </c>
      <c r="M214" s="3">
        <v>30</v>
      </c>
      <c r="N214" s="3">
        <f t="shared" si="48"/>
        <v>12</v>
      </c>
      <c r="O214" s="3">
        <v>20</v>
      </c>
      <c r="P214" s="3">
        <f t="shared" si="49"/>
        <v>12</v>
      </c>
      <c r="Q214" s="3">
        <v>40</v>
      </c>
      <c r="R214" s="3">
        <f t="shared" si="50"/>
        <v>24</v>
      </c>
      <c r="S214" s="3">
        <v>20</v>
      </c>
      <c r="T214" s="3">
        <f t="shared" si="41"/>
        <v>12</v>
      </c>
      <c r="U214" s="3">
        <f t="shared" si="51"/>
        <v>74.8</v>
      </c>
      <c r="V214" s="6"/>
      <c r="W214" s="6"/>
      <c r="X214" s="3">
        <f t="shared" si="52"/>
        <v>0</v>
      </c>
      <c r="Y214" s="3">
        <v>0</v>
      </c>
      <c r="Z214" s="3">
        <f t="shared" si="44"/>
        <v>74.8</v>
      </c>
      <c r="AA214" s="10">
        <v>405658</v>
      </c>
      <c r="AB214" s="10"/>
      <c r="AC214" s="10">
        <f t="shared" si="42"/>
        <v>202829</v>
      </c>
      <c r="AD214" s="1"/>
      <c r="AE214" s="1"/>
      <c r="AF214" s="1"/>
      <c r="AG214" s="1"/>
      <c r="AH214" s="35" t="s">
        <v>665</v>
      </c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</row>
    <row r="215" spans="1:100" ht="38.4" customHeight="1" x14ac:dyDescent="0.3">
      <c r="A215" s="3">
        <v>212</v>
      </c>
      <c r="B215" s="7">
        <v>63427</v>
      </c>
      <c r="C215" s="40" t="s">
        <v>471</v>
      </c>
      <c r="D215" s="40"/>
      <c r="E215" s="40"/>
      <c r="F215" s="40"/>
      <c r="G215" s="40"/>
      <c r="H215" s="40"/>
      <c r="I215" s="3">
        <v>22</v>
      </c>
      <c r="J215" s="3">
        <f t="shared" si="46"/>
        <v>8.8000000000000007</v>
      </c>
      <c r="K215" s="3">
        <v>30</v>
      </c>
      <c r="L215" s="3">
        <f t="shared" si="47"/>
        <v>12</v>
      </c>
      <c r="M215" s="3">
        <v>30</v>
      </c>
      <c r="N215" s="3">
        <f t="shared" si="48"/>
        <v>12</v>
      </c>
      <c r="O215" s="3">
        <v>20</v>
      </c>
      <c r="P215" s="3">
        <f t="shared" si="49"/>
        <v>12</v>
      </c>
      <c r="Q215" s="3">
        <v>30</v>
      </c>
      <c r="R215" s="3">
        <f t="shared" si="50"/>
        <v>18</v>
      </c>
      <c r="S215" s="3">
        <v>20</v>
      </c>
      <c r="T215" s="3">
        <f t="shared" si="41"/>
        <v>12</v>
      </c>
      <c r="U215" s="3">
        <f t="shared" si="51"/>
        <v>74.8</v>
      </c>
      <c r="V215" s="6"/>
      <c r="W215" s="6"/>
      <c r="X215" s="3">
        <f t="shared" si="52"/>
        <v>0</v>
      </c>
      <c r="Y215" s="3">
        <v>0</v>
      </c>
      <c r="Z215" s="3">
        <f t="shared" si="44"/>
        <v>74.8</v>
      </c>
      <c r="AA215" s="10">
        <v>60555.08</v>
      </c>
      <c r="AB215" s="10"/>
      <c r="AC215" s="10">
        <f t="shared" si="42"/>
        <v>30277.54</v>
      </c>
      <c r="AD215" s="1"/>
      <c r="AE215" s="1"/>
      <c r="AF215" s="1"/>
      <c r="AG215" s="1"/>
      <c r="AH215" s="35" t="s">
        <v>665</v>
      </c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</row>
    <row r="216" spans="1:100" ht="38.4" customHeight="1" x14ac:dyDescent="0.3">
      <c r="A216" s="3">
        <v>213</v>
      </c>
      <c r="B216" s="7">
        <v>63536</v>
      </c>
      <c r="C216" s="40" t="s">
        <v>514</v>
      </c>
      <c r="D216" s="40"/>
      <c r="E216" s="40"/>
      <c r="F216" s="40"/>
      <c r="G216" s="40"/>
      <c r="H216" s="40"/>
      <c r="I216" s="3">
        <v>22</v>
      </c>
      <c r="J216" s="3">
        <f t="shared" si="46"/>
        <v>8.8000000000000007</v>
      </c>
      <c r="K216" s="3">
        <v>30</v>
      </c>
      <c r="L216" s="3">
        <f t="shared" si="47"/>
        <v>12</v>
      </c>
      <c r="M216" s="3">
        <v>30</v>
      </c>
      <c r="N216" s="3">
        <f t="shared" si="48"/>
        <v>12</v>
      </c>
      <c r="O216" s="3">
        <v>20</v>
      </c>
      <c r="P216" s="3">
        <f t="shared" si="49"/>
        <v>12</v>
      </c>
      <c r="Q216" s="3">
        <v>30</v>
      </c>
      <c r="R216" s="3">
        <f t="shared" si="50"/>
        <v>18</v>
      </c>
      <c r="S216" s="3">
        <v>20</v>
      </c>
      <c r="T216" s="3">
        <f t="shared" si="41"/>
        <v>12</v>
      </c>
      <c r="U216" s="3">
        <f t="shared" si="51"/>
        <v>74.8</v>
      </c>
      <c r="V216" s="6"/>
      <c r="W216" s="6"/>
      <c r="X216" s="3">
        <f t="shared" si="52"/>
        <v>0</v>
      </c>
      <c r="Y216" s="3">
        <v>0</v>
      </c>
      <c r="Z216" s="3">
        <f t="shared" si="44"/>
        <v>74.8</v>
      </c>
      <c r="AA216" s="10">
        <v>195781.14</v>
      </c>
      <c r="AB216" s="10"/>
      <c r="AC216" s="10">
        <f t="shared" si="42"/>
        <v>97890.57</v>
      </c>
      <c r="AD216" s="1"/>
      <c r="AE216" s="1"/>
      <c r="AF216" s="1"/>
      <c r="AG216" s="1"/>
      <c r="AH216" s="35" t="s">
        <v>665</v>
      </c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</row>
    <row r="217" spans="1:100" ht="38.4" customHeight="1" x14ac:dyDescent="0.3">
      <c r="A217" s="3">
        <v>214</v>
      </c>
      <c r="B217" s="7">
        <v>63728</v>
      </c>
      <c r="C217" s="40" t="s">
        <v>623</v>
      </c>
      <c r="D217" s="40"/>
      <c r="E217" s="40"/>
      <c r="F217" s="40"/>
      <c r="G217" s="40"/>
      <c r="H217" s="40"/>
      <c r="I217" s="3">
        <v>22</v>
      </c>
      <c r="J217" s="3">
        <f t="shared" si="46"/>
        <v>8.8000000000000007</v>
      </c>
      <c r="K217" s="3">
        <v>30</v>
      </c>
      <c r="L217" s="3">
        <f t="shared" si="47"/>
        <v>12</v>
      </c>
      <c r="M217" s="3">
        <v>30</v>
      </c>
      <c r="N217" s="3">
        <f t="shared" si="48"/>
        <v>12</v>
      </c>
      <c r="O217" s="3">
        <v>20</v>
      </c>
      <c r="P217" s="3">
        <f t="shared" si="49"/>
        <v>12</v>
      </c>
      <c r="Q217" s="3">
        <v>30</v>
      </c>
      <c r="R217" s="3">
        <f t="shared" si="50"/>
        <v>18</v>
      </c>
      <c r="S217" s="3">
        <v>20</v>
      </c>
      <c r="T217" s="3">
        <f t="shared" si="41"/>
        <v>12</v>
      </c>
      <c r="U217" s="3">
        <f t="shared" si="51"/>
        <v>74.8</v>
      </c>
      <c r="V217" s="6"/>
      <c r="W217" s="6"/>
      <c r="X217" s="3">
        <f t="shared" si="52"/>
        <v>0</v>
      </c>
      <c r="Y217" s="3">
        <v>0</v>
      </c>
      <c r="Z217" s="3">
        <f t="shared" si="44"/>
        <v>74.8</v>
      </c>
      <c r="AA217" s="10">
        <v>173780.74</v>
      </c>
      <c r="AB217" s="10"/>
      <c r="AC217" s="10">
        <f t="shared" si="42"/>
        <v>86890.37</v>
      </c>
      <c r="AD217" s="1"/>
      <c r="AE217" s="1"/>
      <c r="AF217" s="1"/>
      <c r="AG217" s="1"/>
      <c r="AH217" s="35" t="s">
        <v>665</v>
      </c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61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</row>
    <row r="218" spans="1:100" ht="38.4" customHeight="1" x14ac:dyDescent="0.3">
      <c r="A218" s="6">
        <v>215</v>
      </c>
      <c r="B218" s="7">
        <v>63318</v>
      </c>
      <c r="C218" s="40" t="s">
        <v>420</v>
      </c>
      <c r="D218" s="40"/>
      <c r="E218" s="40"/>
      <c r="F218" s="40"/>
      <c r="G218" s="40"/>
      <c r="H218" s="40"/>
      <c r="I218" s="3">
        <v>22</v>
      </c>
      <c r="J218" s="3">
        <f t="shared" si="46"/>
        <v>8.8000000000000007</v>
      </c>
      <c r="K218" s="3">
        <v>22</v>
      </c>
      <c r="L218" s="3">
        <f t="shared" si="47"/>
        <v>8.8000000000000007</v>
      </c>
      <c r="M218" s="3">
        <v>40</v>
      </c>
      <c r="N218" s="3">
        <f t="shared" si="48"/>
        <v>16</v>
      </c>
      <c r="O218" s="3">
        <v>20</v>
      </c>
      <c r="P218" s="3">
        <f t="shared" si="49"/>
        <v>12</v>
      </c>
      <c r="Q218" s="3">
        <v>20</v>
      </c>
      <c r="R218" s="3">
        <f t="shared" si="50"/>
        <v>12</v>
      </c>
      <c r="S218" s="3">
        <v>20</v>
      </c>
      <c r="T218" s="3">
        <f t="shared" si="41"/>
        <v>12</v>
      </c>
      <c r="U218" s="3">
        <f t="shared" si="51"/>
        <v>69.599999999999994</v>
      </c>
      <c r="V218" s="3" t="s">
        <v>20</v>
      </c>
      <c r="W218" s="3" t="s">
        <v>20</v>
      </c>
      <c r="X218" s="3">
        <v>2.5</v>
      </c>
      <c r="Y218" s="3">
        <v>2.5</v>
      </c>
      <c r="Z218" s="3">
        <f t="shared" si="44"/>
        <v>74.599999999999994</v>
      </c>
      <c r="AA218" s="10">
        <v>153309.96</v>
      </c>
      <c r="AB218" s="10"/>
      <c r="AC218" s="10">
        <f t="shared" si="42"/>
        <v>76654.98</v>
      </c>
      <c r="AD218" s="1"/>
      <c r="AE218" s="1"/>
      <c r="AF218" s="1"/>
      <c r="AG218" s="1"/>
      <c r="AH218" s="35" t="s">
        <v>665</v>
      </c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</row>
    <row r="219" spans="1:100" ht="38.4" customHeight="1" x14ac:dyDescent="0.3">
      <c r="A219" s="3">
        <v>216</v>
      </c>
      <c r="B219" s="7">
        <v>63335</v>
      </c>
      <c r="C219" s="40" t="s">
        <v>81</v>
      </c>
      <c r="D219" s="40"/>
      <c r="E219" s="40"/>
      <c r="F219" s="40"/>
      <c r="G219" s="40"/>
      <c r="H219" s="40"/>
      <c r="I219" s="3">
        <v>30</v>
      </c>
      <c r="J219" s="3">
        <f t="shared" si="46"/>
        <v>12</v>
      </c>
      <c r="K219" s="3">
        <v>30</v>
      </c>
      <c r="L219" s="3">
        <f t="shared" si="47"/>
        <v>12</v>
      </c>
      <c r="M219" s="3">
        <v>30</v>
      </c>
      <c r="N219" s="3">
        <f t="shared" si="48"/>
        <v>12</v>
      </c>
      <c r="O219" s="3">
        <v>20</v>
      </c>
      <c r="P219" s="3">
        <f t="shared" si="49"/>
        <v>12</v>
      </c>
      <c r="Q219" s="3">
        <v>20</v>
      </c>
      <c r="R219" s="3">
        <f t="shared" si="50"/>
        <v>12</v>
      </c>
      <c r="S219" s="3">
        <v>20</v>
      </c>
      <c r="T219" s="3">
        <f t="shared" si="41"/>
        <v>12</v>
      </c>
      <c r="U219" s="3">
        <f t="shared" si="51"/>
        <v>72</v>
      </c>
      <c r="V219" s="3" t="s">
        <v>20</v>
      </c>
      <c r="W219" s="3" t="s">
        <v>20</v>
      </c>
      <c r="X219" s="3">
        <v>2.5</v>
      </c>
      <c r="Y219" s="3">
        <v>0</v>
      </c>
      <c r="Z219" s="3">
        <f t="shared" si="44"/>
        <v>74.5</v>
      </c>
      <c r="AA219" s="10">
        <v>46261.73</v>
      </c>
      <c r="AB219" s="10"/>
      <c r="AC219" s="10">
        <f t="shared" si="42"/>
        <v>23130.865000000002</v>
      </c>
      <c r="AD219" s="1"/>
      <c r="AE219" s="1"/>
      <c r="AF219" s="1"/>
      <c r="AG219" s="1"/>
      <c r="AH219" s="35" t="s">
        <v>665</v>
      </c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</row>
    <row r="220" spans="1:100" ht="38.4" customHeight="1" x14ac:dyDescent="0.3">
      <c r="A220" s="3">
        <v>217</v>
      </c>
      <c r="B220" s="7">
        <v>62592</v>
      </c>
      <c r="C220" s="40" t="s">
        <v>223</v>
      </c>
      <c r="D220" s="40"/>
      <c r="E220" s="40"/>
      <c r="F220" s="40"/>
      <c r="G220" s="40"/>
      <c r="H220" s="40"/>
      <c r="I220" s="3">
        <v>7.5</v>
      </c>
      <c r="J220" s="3">
        <f t="shared" si="46"/>
        <v>3</v>
      </c>
      <c r="K220" s="3">
        <v>30</v>
      </c>
      <c r="L220" s="3">
        <f t="shared" si="47"/>
        <v>12</v>
      </c>
      <c r="M220" s="3">
        <v>40</v>
      </c>
      <c r="N220" s="3">
        <f t="shared" si="48"/>
        <v>16</v>
      </c>
      <c r="O220" s="3">
        <v>30</v>
      </c>
      <c r="P220" s="3">
        <f t="shared" si="49"/>
        <v>18</v>
      </c>
      <c r="Q220" s="3">
        <v>20</v>
      </c>
      <c r="R220" s="3">
        <f t="shared" si="50"/>
        <v>12</v>
      </c>
      <c r="S220" s="3">
        <v>20</v>
      </c>
      <c r="T220" s="3">
        <f t="shared" si="41"/>
        <v>12</v>
      </c>
      <c r="U220" s="3">
        <f t="shared" si="51"/>
        <v>73</v>
      </c>
      <c r="V220" s="3"/>
      <c r="W220" s="6"/>
      <c r="X220" s="3">
        <f>+V220+W220</f>
        <v>0</v>
      </c>
      <c r="Y220" s="3">
        <v>0</v>
      </c>
      <c r="Z220" s="3">
        <f t="shared" si="44"/>
        <v>73</v>
      </c>
      <c r="AA220" s="10">
        <v>100526.84</v>
      </c>
      <c r="AB220" s="10"/>
      <c r="AC220" s="10">
        <f t="shared" si="42"/>
        <v>50263.42</v>
      </c>
      <c r="AD220" s="1"/>
      <c r="AE220" s="1"/>
      <c r="AF220" s="1"/>
      <c r="AG220" s="1"/>
      <c r="AH220" s="35" t="s">
        <v>665</v>
      </c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</row>
    <row r="221" spans="1:100" ht="38.4" customHeight="1" x14ac:dyDescent="0.3">
      <c r="A221" s="3">
        <v>218</v>
      </c>
      <c r="B221" s="7">
        <v>63802</v>
      </c>
      <c r="C221" s="40" t="s">
        <v>128</v>
      </c>
      <c r="D221" s="40"/>
      <c r="E221" s="40"/>
      <c r="F221" s="40"/>
      <c r="G221" s="40"/>
      <c r="H221" s="40"/>
      <c r="I221" s="3">
        <v>22</v>
      </c>
      <c r="J221" s="3">
        <f t="shared" si="46"/>
        <v>8.8000000000000007</v>
      </c>
      <c r="K221" s="3">
        <v>30</v>
      </c>
      <c r="L221" s="3">
        <f t="shared" si="47"/>
        <v>12</v>
      </c>
      <c r="M221" s="3">
        <v>40</v>
      </c>
      <c r="N221" s="3">
        <f t="shared" si="48"/>
        <v>16</v>
      </c>
      <c r="O221" s="3">
        <v>20</v>
      </c>
      <c r="P221" s="3">
        <f t="shared" si="49"/>
        <v>12</v>
      </c>
      <c r="Q221" s="3">
        <v>20</v>
      </c>
      <c r="R221" s="3">
        <f t="shared" si="50"/>
        <v>12</v>
      </c>
      <c r="S221" s="3">
        <v>20</v>
      </c>
      <c r="T221" s="3">
        <f t="shared" si="41"/>
        <v>12</v>
      </c>
      <c r="U221" s="3">
        <f t="shared" si="51"/>
        <v>72.8</v>
      </c>
      <c r="V221" s="3"/>
      <c r="W221" s="6"/>
      <c r="X221" s="3">
        <v>0</v>
      </c>
      <c r="Y221" s="3">
        <v>0</v>
      </c>
      <c r="Z221" s="3">
        <f t="shared" si="44"/>
        <v>72.8</v>
      </c>
      <c r="AA221" s="10">
        <v>89907</v>
      </c>
      <c r="AB221" s="10"/>
      <c r="AC221" s="10">
        <f t="shared" si="42"/>
        <v>44953.5</v>
      </c>
      <c r="AD221" s="1"/>
      <c r="AE221" s="1"/>
      <c r="AF221" s="1"/>
      <c r="AG221" s="1"/>
      <c r="AH221" s="35" t="s">
        <v>665</v>
      </c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61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</row>
    <row r="222" spans="1:100" ht="38.4" customHeight="1" x14ac:dyDescent="0.3">
      <c r="A222" s="6">
        <v>219</v>
      </c>
      <c r="B222" s="7">
        <v>62403</v>
      </c>
      <c r="C222" s="40" t="s">
        <v>164</v>
      </c>
      <c r="D222" s="40"/>
      <c r="E222" s="40"/>
      <c r="F222" s="40"/>
      <c r="G222" s="40"/>
      <c r="H222" s="40"/>
      <c r="I222" s="3">
        <v>22</v>
      </c>
      <c r="J222" s="3">
        <f t="shared" si="46"/>
        <v>8.8000000000000007</v>
      </c>
      <c r="K222" s="3">
        <v>30</v>
      </c>
      <c r="L222" s="3">
        <f t="shared" si="47"/>
        <v>12</v>
      </c>
      <c r="M222" s="3">
        <v>40</v>
      </c>
      <c r="N222" s="3">
        <f t="shared" si="48"/>
        <v>16</v>
      </c>
      <c r="O222" s="3">
        <v>20</v>
      </c>
      <c r="P222" s="3">
        <f t="shared" si="49"/>
        <v>12</v>
      </c>
      <c r="Q222" s="3">
        <v>20</v>
      </c>
      <c r="R222" s="3">
        <f t="shared" si="50"/>
        <v>12</v>
      </c>
      <c r="S222" s="3">
        <v>20</v>
      </c>
      <c r="T222" s="3">
        <f t="shared" ref="T222:T286" si="53">S222/100*60</f>
        <v>12</v>
      </c>
      <c r="U222" s="3">
        <f t="shared" si="51"/>
        <v>72.8</v>
      </c>
      <c r="V222" s="3"/>
      <c r="W222" s="6"/>
      <c r="X222" s="3">
        <f t="shared" ref="X222:X274" si="54">+V222+W222</f>
        <v>0</v>
      </c>
      <c r="Y222" s="3">
        <v>0</v>
      </c>
      <c r="Z222" s="3">
        <f t="shared" si="44"/>
        <v>72.8</v>
      </c>
      <c r="AA222" s="10">
        <v>47566.8</v>
      </c>
      <c r="AB222" s="10"/>
      <c r="AC222" s="10">
        <f t="shared" ref="AC222:AC286" si="55">AA222/2</f>
        <v>23783.4</v>
      </c>
      <c r="AD222" s="1"/>
      <c r="AE222" s="1"/>
      <c r="AF222" s="1"/>
      <c r="AG222" s="1"/>
      <c r="AH222" s="35" t="s">
        <v>665</v>
      </c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</row>
    <row r="223" spans="1:100" ht="38.4" customHeight="1" x14ac:dyDescent="0.3">
      <c r="A223" s="3">
        <v>220</v>
      </c>
      <c r="B223" s="7">
        <v>62407</v>
      </c>
      <c r="C223" s="40" t="s">
        <v>166</v>
      </c>
      <c r="D223" s="40"/>
      <c r="E223" s="40"/>
      <c r="F223" s="40"/>
      <c r="G223" s="40"/>
      <c r="H223" s="40"/>
      <c r="I223" s="3">
        <v>22</v>
      </c>
      <c r="J223" s="3">
        <f t="shared" si="46"/>
        <v>8.8000000000000007</v>
      </c>
      <c r="K223" s="3">
        <v>15</v>
      </c>
      <c r="L223" s="3">
        <f t="shared" si="47"/>
        <v>6</v>
      </c>
      <c r="M223" s="3">
        <v>40</v>
      </c>
      <c r="N223" s="3">
        <f t="shared" si="48"/>
        <v>16</v>
      </c>
      <c r="O223" s="3">
        <v>20</v>
      </c>
      <c r="P223" s="3">
        <f t="shared" si="49"/>
        <v>12</v>
      </c>
      <c r="Q223" s="3">
        <v>30</v>
      </c>
      <c r="R223" s="3">
        <f t="shared" si="50"/>
        <v>18</v>
      </c>
      <c r="S223" s="3">
        <v>20</v>
      </c>
      <c r="T223" s="3">
        <f t="shared" si="53"/>
        <v>12</v>
      </c>
      <c r="U223" s="3">
        <f t="shared" si="51"/>
        <v>72.8</v>
      </c>
      <c r="V223" s="3"/>
      <c r="W223" s="6"/>
      <c r="X223" s="3">
        <f t="shared" si="54"/>
        <v>0</v>
      </c>
      <c r="Y223" s="3">
        <v>0</v>
      </c>
      <c r="Z223" s="3">
        <f t="shared" si="44"/>
        <v>72.8</v>
      </c>
      <c r="AA223" s="10">
        <v>78853.22</v>
      </c>
      <c r="AB223" s="10"/>
      <c r="AC223" s="10">
        <f t="shared" si="55"/>
        <v>39426.61</v>
      </c>
      <c r="AD223" s="1"/>
      <c r="AE223" s="1"/>
      <c r="AF223" s="1"/>
      <c r="AG223" s="1"/>
      <c r="AH223" s="35" t="s">
        <v>665</v>
      </c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</row>
    <row r="224" spans="1:100" ht="38.4" customHeight="1" x14ac:dyDescent="0.3">
      <c r="A224" s="3">
        <v>221</v>
      </c>
      <c r="B224" s="7">
        <v>62414</v>
      </c>
      <c r="C224" s="40" t="s">
        <v>170</v>
      </c>
      <c r="D224" s="40"/>
      <c r="E224" s="40"/>
      <c r="F224" s="40"/>
      <c r="G224" s="40"/>
      <c r="H224" s="40"/>
      <c r="I224" s="3">
        <v>22</v>
      </c>
      <c r="J224" s="3">
        <f t="shared" si="46"/>
        <v>8.8000000000000007</v>
      </c>
      <c r="K224" s="3">
        <v>15</v>
      </c>
      <c r="L224" s="3">
        <f t="shared" si="47"/>
        <v>6</v>
      </c>
      <c r="M224" s="3">
        <v>40</v>
      </c>
      <c r="N224" s="3">
        <f t="shared" si="48"/>
        <v>16</v>
      </c>
      <c r="O224" s="3">
        <v>30</v>
      </c>
      <c r="P224" s="3">
        <f t="shared" si="49"/>
        <v>18</v>
      </c>
      <c r="Q224" s="3">
        <v>20</v>
      </c>
      <c r="R224" s="3">
        <f t="shared" si="50"/>
        <v>12</v>
      </c>
      <c r="S224" s="3">
        <v>20</v>
      </c>
      <c r="T224" s="3">
        <f t="shared" si="53"/>
        <v>12</v>
      </c>
      <c r="U224" s="3">
        <f t="shared" si="51"/>
        <v>72.8</v>
      </c>
      <c r="V224" s="3"/>
      <c r="W224" s="6"/>
      <c r="X224" s="3">
        <f t="shared" si="54"/>
        <v>0</v>
      </c>
      <c r="Y224" s="3">
        <v>0</v>
      </c>
      <c r="Z224" s="3">
        <f t="shared" si="44"/>
        <v>72.8</v>
      </c>
      <c r="AA224" s="10">
        <v>40800</v>
      </c>
      <c r="AB224" s="10"/>
      <c r="AC224" s="10">
        <f t="shared" si="55"/>
        <v>20400</v>
      </c>
      <c r="AD224" s="1"/>
      <c r="AE224" s="1"/>
      <c r="AF224" s="1"/>
      <c r="AG224" s="1"/>
      <c r="AH224" s="35" t="s">
        <v>665</v>
      </c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</row>
    <row r="225" spans="1:100" ht="38.4" customHeight="1" x14ac:dyDescent="0.3">
      <c r="A225" s="3">
        <v>222</v>
      </c>
      <c r="B225" s="7">
        <v>62440</v>
      </c>
      <c r="C225" s="40" t="s">
        <v>176</v>
      </c>
      <c r="D225" s="40"/>
      <c r="E225" s="40"/>
      <c r="F225" s="40"/>
      <c r="G225" s="40"/>
      <c r="H225" s="40"/>
      <c r="I225" s="3">
        <v>22</v>
      </c>
      <c r="J225" s="3">
        <f t="shared" si="46"/>
        <v>8.8000000000000007</v>
      </c>
      <c r="K225" s="3">
        <v>30</v>
      </c>
      <c r="L225" s="3">
        <f t="shared" si="47"/>
        <v>12</v>
      </c>
      <c r="M225" s="3">
        <v>40</v>
      </c>
      <c r="N225" s="3">
        <f t="shared" si="48"/>
        <v>16</v>
      </c>
      <c r="O225" s="3">
        <v>20</v>
      </c>
      <c r="P225" s="3">
        <f t="shared" si="49"/>
        <v>12</v>
      </c>
      <c r="Q225" s="3">
        <v>20</v>
      </c>
      <c r="R225" s="3">
        <f t="shared" si="50"/>
        <v>12</v>
      </c>
      <c r="S225" s="3">
        <v>20</v>
      </c>
      <c r="T225" s="3">
        <f t="shared" si="53"/>
        <v>12</v>
      </c>
      <c r="U225" s="3">
        <f t="shared" si="51"/>
        <v>72.8</v>
      </c>
      <c r="V225" s="3"/>
      <c r="W225" s="6"/>
      <c r="X225" s="3">
        <f t="shared" si="54"/>
        <v>0</v>
      </c>
      <c r="Y225" s="3">
        <v>0</v>
      </c>
      <c r="Z225" s="3">
        <f t="shared" si="44"/>
        <v>72.8</v>
      </c>
      <c r="AA225" s="10">
        <v>61323.24</v>
      </c>
      <c r="AB225" s="10"/>
      <c r="AC225" s="10">
        <f t="shared" si="55"/>
        <v>30661.62</v>
      </c>
      <c r="AD225" s="1"/>
      <c r="AE225" s="1"/>
      <c r="AF225" s="1"/>
      <c r="AG225" s="1"/>
      <c r="AH225" s="35" t="s">
        <v>665</v>
      </c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</row>
    <row r="226" spans="1:100" ht="38.4" customHeight="1" x14ac:dyDescent="0.3">
      <c r="A226" s="6">
        <v>223</v>
      </c>
      <c r="B226" s="7">
        <v>62457</v>
      </c>
      <c r="C226" s="40" t="s">
        <v>181</v>
      </c>
      <c r="D226" s="40"/>
      <c r="E226" s="40"/>
      <c r="F226" s="40"/>
      <c r="G226" s="40"/>
      <c r="H226" s="40"/>
      <c r="I226" s="3">
        <v>22</v>
      </c>
      <c r="J226" s="3">
        <f t="shared" si="46"/>
        <v>8.8000000000000007</v>
      </c>
      <c r="K226" s="3">
        <v>15</v>
      </c>
      <c r="L226" s="3">
        <f t="shared" si="47"/>
        <v>6</v>
      </c>
      <c r="M226" s="3">
        <v>40</v>
      </c>
      <c r="N226" s="3">
        <f t="shared" si="48"/>
        <v>16</v>
      </c>
      <c r="O226" s="3">
        <v>20</v>
      </c>
      <c r="P226" s="3">
        <f t="shared" si="49"/>
        <v>12</v>
      </c>
      <c r="Q226" s="3">
        <v>30</v>
      </c>
      <c r="R226" s="3">
        <f t="shared" si="50"/>
        <v>18</v>
      </c>
      <c r="S226" s="3">
        <v>20</v>
      </c>
      <c r="T226" s="3">
        <f t="shared" si="53"/>
        <v>12</v>
      </c>
      <c r="U226" s="3">
        <f t="shared" si="51"/>
        <v>72.8</v>
      </c>
      <c r="V226" s="3"/>
      <c r="W226" s="6"/>
      <c r="X226" s="3">
        <f t="shared" si="54"/>
        <v>0</v>
      </c>
      <c r="Y226" s="3">
        <v>0</v>
      </c>
      <c r="Z226" s="3">
        <f t="shared" si="44"/>
        <v>72.8</v>
      </c>
      <c r="AA226" s="10">
        <v>140000</v>
      </c>
      <c r="AB226" s="10"/>
      <c r="AC226" s="10">
        <f t="shared" si="55"/>
        <v>70000</v>
      </c>
      <c r="AD226" s="1"/>
      <c r="AE226" s="1"/>
      <c r="AF226" s="1"/>
      <c r="AG226" s="1"/>
      <c r="AH226" s="35" t="s">
        <v>665</v>
      </c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</row>
    <row r="227" spans="1:100" ht="38.4" customHeight="1" x14ac:dyDescent="0.3">
      <c r="A227" s="3">
        <v>224</v>
      </c>
      <c r="B227" s="7">
        <v>62473</v>
      </c>
      <c r="C227" s="40" t="s">
        <v>188</v>
      </c>
      <c r="D227" s="40"/>
      <c r="E227" s="40"/>
      <c r="F227" s="40"/>
      <c r="G227" s="40"/>
      <c r="H227" s="40"/>
      <c r="I227" s="3">
        <v>22</v>
      </c>
      <c r="J227" s="3">
        <f t="shared" si="46"/>
        <v>8.8000000000000007</v>
      </c>
      <c r="K227" s="3">
        <v>15</v>
      </c>
      <c r="L227" s="3">
        <f t="shared" si="47"/>
        <v>6</v>
      </c>
      <c r="M227" s="3">
        <v>40</v>
      </c>
      <c r="N227" s="3">
        <f t="shared" si="48"/>
        <v>16</v>
      </c>
      <c r="O227" s="3">
        <v>20</v>
      </c>
      <c r="P227" s="3">
        <f t="shared" si="49"/>
        <v>12</v>
      </c>
      <c r="Q227" s="3">
        <v>30</v>
      </c>
      <c r="R227" s="3">
        <f t="shared" si="50"/>
        <v>18</v>
      </c>
      <c r="S227" s="3">
        <v>20</v>
      </c>
      <c r="T227" s="3">
        <f t="shared" si="53"/>
        <v>12</v>
      </c>
      <c r="U227" s="3">
        <f t="shared" si="51"/>
        <v>72.8</v>
      </c>
      <c r="V227" s="3"/>
      <c r="W227" s="6"/>
      <c r="X227" s="3">
        <f t="shared" si="54"/>
        <v>0</v>
      </c>
      <c r="Y227" s="3">
        <v>0</v>
      </c>
      <c r="Z227" s="3">
        <f t="shared" si="44"/>
        <v>72.8</v>
      </c>
      <c r="AA227" s="10">
        <v>348000</v>
      </c>
      <c r="AB227" s="10"/>
      <c r="AC227" s="10">
        <f t="shared" si="55"/>
        <v>174000</v>
      </c>
      <c r="AD227" s="1"/>
      <c r="AE227" s="1"/>
      <c r="AF227" s="1"/>
      <c r="AG227" s="1"/>
      <c r="AH227" s="35" t="s">
        <v>665</v>
      </c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</row>
    <row r="228" spans="1:100" ht="38.4" customHeight="1" x14ac:dyDescent="0.3">
      <c r="A228" s="3">
        <v>225</v>
      </c>
      <c r="B228" s="7">
        <v>62498</v>
      </c>
      <c r="C228" s="40" t="s">
        <v>194</v>
      </c>
      <c r="D228" s="40"/>
      <c r="E228" s="40"/>
      <c r="F228" s="40"/>
      <c r="G228" s="40"/>
      <c r="H228" s="40"/>
      <c r="I228" s="3">
        <v>22</v>
      </c>
      <c r="J228" s="3">
        <f t="shared" si="46"/>
        <v>8.8000000000000007</v>
      </c>
      <c r="K228" s="3">
        <v>15</v>
      </c>
      <c r="L228" s="3">
        <f t="shared" si="47"/>
        <v>6</v>
      </c>
      <c r="M228" s="3">
        <v>40</v>
      </c>
      <c r="N228" s="3">
        <f t="shared" si="48"/>
        <v>16</v>
      </c>
      <c r="O228" s="3">
        <v>20</v>
      </c>
      <c r="P228" s="3">
        <f t="shared" si="49"/>
        <v>12</v>
      </c>
      <c r="Q228" s="3">
        <v>30</v>
      </c>
      <c r="R228" s="3">
        <f t="shared" si="50"/>
        <v>18</v>
      </c>
      <c r="S228" s="3">
        <v>20</v>
      </c>
      <c r="T228" s="3">
        <f t="shared" si="53"/>
        <v>12</v>
      </c>
      <c r="U228" s="3">
        <f t="shared" si="51"/>
        <v>72.8</v>
      </c>
      <c r="V228" s="3"/>
      <c r="W228" s="6"/>
      <c r="X228" s="3">
        <f t="shared" si="54"/>
        <v>0</v>
      </c>
      <c r="Y228" s="3">
        <v>0</v>
      </c>
      <c r="Z228" s="3">
        <f t="shared" ref="Z228:Z292" si="56">Y228+X228+U228</f>
        <v>72.8</v>
      </c>
      <c r="AA228" s="10">
        <v>43500</v>
      </c>
      <c r="AB228" s="10"/>
      <c r="AC228" s="10">
        <f t="shared" si="55"/>
        <v>21750</v>
      </c>
      <c r="AD228" s="1"/>
      <c r="AE228" s="1"/>
      <c r="AF228" s="1"/>
      <c r="AG228" s="1"/>
      <c r="AH228" s="35" t="s">
        <v>665</v>
      </c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</row>
    <row r="229" spans="1:100" ht="38.4" customHeight="1" x14ac:dyDescent="0.3">
      <c r="A229" s="3">
        <v>226</v>
      </c>
      <c r="B229" s="7">
        <v>62649</v>
      </c>
      <c r="C229" s="40" t="s">
        <v>236</v>
      </c>
      <c r="D229" s="40"/>
      <c r="E229" s="40"/>
      <c r="F229" s="40"/>
      <c r="G229" s="40"/>
      <c r="H229" s="40"/>
      <c r="I229" s="3">
        <v>22</v>
      </c>
      <c r="J229" s="3">
        <f t="shared" si="46"/>
        <v>8.8000000000000007</v>
      </c>
      <c r="K229" s="3">
        <v>30</v>
      </c>
      <c r="L229" s="3">
        <f t="shared" si="47"/>
        <v>12</v>
      </c>
      <c r="M229" s="3">
        <v>40</v>
      </c>
      <c r="N229" s="3">
        <f t="shared" si="48"/>
        <v>16</v>
      </c>
      <c r="O229" s="3">
        <v>20</v>
      </c>
      <c r="P229" s="3">
        <f t="shared" si="49"/>
        <v>12</v>
      </c>
      <c r="Q229" s="3">
        <v>20</v>
      </c>
      <c r="R229" s="3">
        <f t="shared" si="50"/>
        <v>12</v>
      </c>
      <c r="S229" s="3">
        <v>20</v>
      </c>
      <c r="T229" s="3">
        <f t="shared" si="53"/>
        <v>12</v>
      </c>
      <c r="U229" s="3">
        <f t="shared" si="51"/>
        <v>72.8</v>
      </c>
      <c r="V229" s="3"/>
      <c r="W229" s="6"/>
      <c r="X229" s="3">
        <f t="shared" si="54"/>
        <v>0</v>
      </c>
      <c r="Y229" s="3">
        <v>0</v>
      </c>
      <c r="Z229" s="3">
        <f t="shared" si="56"/>
        <v>72.8</v>
      </c>
      <c r="AA229" s="10">
        <v>412840.28</v>
      </c>
      <c r="AB229" s="10"/>
      <c r="AC229" s="10">
        <f t="shared" si="55"/>
        <v>206420.14</v>
      </c>
      <c r="AD229" s="1"/>
      <c r="AE229" s="1"/>
      <c r="AF229" s="1"/>
      <c r="AG229" s="1"/>
      <c r="AH229" s="35" t="s">
        <v>665</v>
      </c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</row>
    <row r="230" spans="1:100" ht="38.4" customHeight="1" x14ac:dyDescent="0.3">
      <c r="A230" s="6">
        <v>227</v>
      </c>
      <c r="B230" s="7">
        <v>62670</v>
      </c>
      <c r="C230" s="40" t="s">
        <v>246</v>
      </c>
      <c r="D230" s="40"/>
      <c r="E230" s="40"/>
      <c r="F230" s="40"/>
      <c r="G230" s="40"/>
      <c r="H230" s="40"/>
      <c r="I230" s="3">
        <v>22</v>
      </c>
      <c r="J230" s="3">
        <f t="shared" si="46"/>
        <v>8.8000000000000007</v>
      </c>
      <c r="K230" s="3">
        <v>15</v>
      </c>
      <c r="L230" s="3">
        <f t="shared" si="47"/>
        <v>6</v>
      </c>
      <c r="M230" s="3">
        <v>40</v>
      </c>
      <c r="N230" s="3">
        <f t="shared" si="48"/>
        <v>16</v>
      </c>
      <c r="O230" s="3">
        <v>20</v>
      </c>
      <c r="P230" s="3">
        <f t="shared" si="49"/>
        <v>12</v>
      </c>
      <c r="Q230" s="3">
        <v>30</v>
      </c>
      <c r="R230" s="3">
        <f t="shared" si="50"/>
        <v>18</v>
      </c>
      <c r="S230" s="3">
        <v>20</v>
      </c>
      <c r="T230" s="3">
        <f t="shared" si="53"/>
        <v>12</v>
      </c>
      <c r="U230" s="3">
        <f t="shared" si="51"/>
        <v>72.8</v>
      </c>
      <c r="V230" s="3"/>
      <c r="W230" s="6"/>
      <c r="X230" s="3">
        <f t="shared" si="54"/>
        <v>0</v>
      </c>
      <c r="Y230" s="3">
        <v>0</v>
      </c>
      <c r="Z230" s="3">
        <f t="shared" si="56"/>
        <v>72.8</v>
      </c>
      <c r="AA230" s="10">
        <v>200720</v>
      </c>
      <c r="AB230" s="10"/>
      <c r="AC230" s="10">
        <f t="shared" si="55"/>
        <v>100360</v>
      </c>
      <c r="AD230" s="1"/>
      <c r="AE230" s="1"/>
      <c r="AF230" s="1"/>
      <c r="AG230" s="1"/>
      <c r="AH230" s="35" t="s">
        <v>665</v>
      </c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</row>
    <row r="231" spans="1:100" ht="38.4" customHeight="1" x14ac:dyDescent="0.3">
      <c r="A231" s="3">
        <v>228</v>
      </c>
      <c r="B231" s="7">
        <v>62675</v>
      </c>
      <c r="C231" s="40" t="s">
        <v>249</v>
      </c>
      <c r="D231" s="40"/>
      <c r="E231" s="40"/>
      <c r="F231" s="40"/>
      <c r="G231" s="40"/>
      <c r="H231" s="40"/>
      <c r="I231" s="3">
        <v>30</v>
      </c>
      <c r="J231" s="3">
        <f t="shared" si="46"/>
        <v>12</v>
      </c>
      <c r="K231" s="3">
        <v>22</v>
      </c>
      <c r="L231" s="3">
        <f t="shared" si="47"/>
        <v>8.8000000000000007</v>
      </c>
      <c r="M231" s="3">
        <v>40</v>
      </c>
      <c r="N231" s="3">
        <f t="shared" si="48"/>
        <v>16</v>
      </c>
      <c r="O231" s="3">
        <v>20</v>
      </c>
      <c r="P231" s="3">
        <f t="shared" si="49"/>
        <v>12</v>
      </c>
      <c r="Q231" s="3">
        <v>20</v>
      </c>
      <c r="R231" s="3">
        <f t="shared" si="50"/>
        <v>12</v>
      </c>
      <c r="S231" s="3">
        <v>20</v>
      </c>
      <c r="T231" s="3">
        <f t="shared" si="53"/>
        <v>12</v>
      </c>
      <c r="U231" s="3">
        <f t="shared" si="51"/>
        <v>72.8</v>
      </c>
      <c r="V231" s="3"/>
      <c r="W231" s="6"/>
      <c r="X231" s="3">
        <f t="shared" si="54"/>
        <v>0</v>
      </c>
      <c r="Y231" s="3">
        <v>0</v>
      </c>
      <c r="Z231" s="3">
        <f t="shared" si="56"/>
        <v>72.8</v>
      </c>
      <c r="AA231" s="10">
        <v>168251.15</v>
      </c>
      <c r="AB231" s="10"/>
      <c r="AC231" s="10">
        <f t="shared" si="55"/>
        <v>84125.574999999997</v>
      </c>
      <c r="AD231" s="1"/>
      <c r="AE231" s="1"/>
      <c r="AF231" s="1"/>
      <c r="AG231" s="1"/>
      <c r="AH231" s="35" t="s">
        <v>665</v>
      </c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</row>
    <row r="232" spans="1:100" ht="38.4" customHeight="1" x14ac:dyDescent="0.3">
      <c r="A232" s="3">
        <v>229</v>
      </c>
      <c r="B232" s="7">
        <v>62685</v>
      </c>
      <c r="C232" s="40" t="s">
        <v>255</v>
      </c>
      <c r="D232" s="40"/>
      <c r="E232" s="40"/>
      <c r="F232" s="40"/>
      <c r="G232" s="40"/>
      <c r="H232" s="40"/>
      <c r="I232" s="3">
        <v>22</v>
      </c>
      <c r="J232" s="3">
        <f t="shared" si="46"/>
        <v>8.8000000000000007</v>
      </c>
      <c r="K232" s="3">
        <v>15</v>
      </c>
      <c r="L232" s="3">
        <f t="shared" si="47"/>
        <v>6</v>
      </c>
      <c r="M232" s="3">
        <v>40</v>
      </c>
      <c r="N232" s="3">
        <f t="shared" si="48"/>
        <v>16</v>
      </c>
      <c r="O232" s="3">
        <v>20</v>
      </c>
      <c r="P232" s="3">
        <f t="shared" si="49"/>
        <v>12</v>
      </c>
      <c r="Q232" s="3">
        <v>30</v>
      </c>
      <c r="R232" s="3">
        <f t="shared" si="50"/>
        <v>18</v>
      </c>
      <c r="S232" s="3">
        <v>20</v>
      </c>
      <c r="T232" s="3">
        <f t="shared" si="53"/>
        <v>12</v>
      </c>
      <c r="U232" s="3">
        <f t="shared" si="51"/>
        <v>72.8</v>
      </c>
      <c r="V232" s="3"/>
      <c r="W232" s="6"/>
      <c r="X232" s="3">
        <f t="shared" si="54"/>
        <v>0</v>
      </c>
      <c r="Y232" s="3">
        <v>0</v>
      </c>
      <c r="Z232" s="3">
        <f t="shared" si="56"/>
        <v>72.8</v>
      </c>
      <c r="AA232" s="10">
        <v>303896</v>
      </c>
      <c r="AB232" s="10"/>
      <c r="AC232" s="10">
        <f t="shared" si="55"/>
        <v>151948</v>
      </c>
      <c r="AD232" s="1"/>
      <c r="AE232" s="1"/>
      <c r="AF232" s="1"/>
      <c r="AG232" s="1"/>
      <c r="AH232" s="35" t="s">
        <v>665</v>
      </c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</row>
    <row r="233" spans="1:100" ht="38.4" customHeight="1" x14ac:dyDescent="0.3">
      <c r="A233" s="3">
        <v>230</v>
      </c>
      <c r="B233" s="7">
        <v>62747</v>
      </c>
      <c r="C233" s="40" t="s">
        <v>266</v>
      </c>
      <c r="D233" s="40"/>
      <c r="E233" s="40"/>
      <c r="F233" s="40"/>
      <c r="G233" s="40"/>
      <c r="H233" s="40"/>
      <c r="I233" s="3">
        <v>22</v>
      </c>
      <c r="J233" s="3">
        <f t="shared" si="46"/>
        <v>8.8000000000000007</v>
      </c>
      <c r="K233" s="3">
        <v>15</v>
      </c>
      <c r="L233" s="3">
        <f t="shared" si="47"/>
        <v>6</v>
      </c>
      <c r="M233" s="3">
        <v>40</v>
      </c>
      <c r="N233" s="3">
        <f t="shared" si="48"/>
        <v>16</v>
      </c>
      <c r="O233" s="3">
        <v>20</v>
      </c>
      <c r="P233" s="3">
        <f t="shared" si="49"/>
        <v>12</v>
      </c>
      <c r="Q233" s="3">
        <v>30</v>
      </c>
      <c r="R233" s="3">
        <f t="shared" si="50"/>
        <v>18</v>
      </c>
      <c r="S233" s="3">
        <v>20</v>
      </c>
      <c r="T233" s="3">
        <f t="shared" si="53"/>
        <v>12</v>
      </c>
      <c r="U233" s="3">
        <f t="shared" si="51"/>
        <v>72.8</v>
      </c>
      <c r="V233" s="3"/>
      <c r="W233" s="6"/>
      <c r="X233" s="3">
        <f t="shared" si="54"/>
        <v>0</v>
      </c>
      <c r="Y233" s="3">
        <v>0</v>
      </c>
      <c r="Z233" s="3">
        <f t="shared" si="56"/>
        <v>72.8</v>
      </c>
      <c r="AA233" s="10">
        <v>332850</v>
      </c>
      <c r="AB233" s="10"/>
      <c r="AC233" s="10">
        <f t="shared" si="55"/>
        <v>166425</v>
      </c>
      <c r="AD233" s="1"/>
      <c r="AE233" s="1"/>
      <c r="AF233" s="1"/>
      <c r="AG233" s="1"/>
      <c r="AH233" s="35" t="s">
        <v>665</v>
      </c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</row>
    <row r="234" spans="1:100" ht="38.4" customHeight="1" x14ac:dyDescent="0.3">
      <c r="A234" s="6">
        <v>231</v>
      </c>
      <c r="B234" s="7">
        <v>62804</v>
      </c>
      <c r="C234" s="40" t="s">
        <v>284</v>
      </c>
      <c r="D234" s="40"/>
      <c r="E234" s="40"/>
      <c r="F234" s="40"/>
      <c r="G234" s="40"/>
      <c r="H234" s="40"/>
      <c r="I234" s="3">
        <v>22</v>
      </c>
      <c r="J234" s="3">
        <f t="shared" si="46"/>
        <v>8.8000000000000007</v>
      </c>
      <c r="K234" s="3">
        <v>15</v>
      </c>
      <c r="L234" s="3">
        <f t="shared" si="47"/>
        <v>6</v>
      </c>
      <c r="M234" s="3">
        <v>40</v>
      </c>
      <c r="N234" s="3">
        <f t="shared" si="48"/>
        <v>16</v>
      </c>
      <c r="O234" s="3">
        <v>20</v>
      </c>
      <c r="P234" s="3">
        <f t="shared" si="49"/>
        <v>12</v>
      </c>
      <c r="Q234" s="3">
        <v>30</v>
      </c>
      <c r="R234" s="3">
        <f t="shared" si="50"/>
        <v>18</v>
      </c>
      <c r="S234" s="3">
        <v>20</v>
      </c>
      <c r="T234" s="3">
        <f t="shared" si="53"/>
        <v>12</v>
      </c>
      <c r="U234" s="3">
        <f t="shared" si="51"/>
        <v>72.8</v>
      </c>
      <c r="V234" s="3"/>
      <c r="W234" s="6"/>
      <c r="X234" s="3">
        <f t="shared" si="54"/>
        <v>0</v>
      </c>
      <c r="Y234" s="3">
        <v>0</v>
      </c>
      <c r="Z234" s="3">
        <f t="shared" si="56"/>
        <v>72.8</v>
      </c>
      <c r="AA234" s="10">
        <v>134640</v>
      </c>
      <c r="AB234" s="10"/>
      <c r="AC234" s="10">
        <f t="shared" si="55"/>
        <v>67320</v>
      </c>
      <c r="AD234" s="1"/>
      <c r="AE234" s="1"/>
      <c r="AF234" s="1"/>
      <c r="AG234" s="1"/>
      <c r="AH234" s="35" t="s">
        <v>665</v>
      </c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</row>
    <row r="235" spans="1:100" ht="38.4" customHeight="1" x14ac:dyDescent="0.3">
      <c r="A235" s="3">
        <v>232</v>
      </c>
      <c r="B235" s="7">
        <v>62812</v>
      </c>
      <c r="C235" s="40" t="s">
        <v>287</v>
      </c>
      <c r="D235" s="40"/>
      <c r="E235" s="40"/>
      <c r="F235" s="40"/>
      <c r="G235" s="40"/>
      <c r="H235" s="40"/>
      <c r="I235" s="3">
        <v>22</v>
      </c>
      <c r="J235" s="3">
        <f t="shared" si="46"/>
        <v>8.8000000000000007</v>
      </c>
      <c r="K235" s="3">
        <v>30</v>
      </c>
      <c r="L235" s="3">
        <f t="shared" si="47"/>
        <v>12</v>
      </c>
      <c r="M235" s="3">
        <v>40</v>
      </c>
      <c r="N235" s="3">
        <f t="shared" si="48"/>
        <v>16</v>
      </c>
      <c r="O235" s="3">
        <v>20</v>
      </c>
      <c r="P235" s="3">
        <f t="shared" si="49"/>
        <v>12</v>
      </c>
      <c r="Q235" s="3">
        <v>20</v>
      </c>
      <c r="R235" s="3">
        <f t="shared" si="50"/>
        <v>12</v>
      </c>
      <c r="S235" s="3">
        <v>20</v>
      </c>
      <c r="T235" s="3">
        <f t="shared" si="53"/>
        <v>12</v>
      </c>
      <c r="U235" s="3">
        <f t="shared" si="51"/>
        <v>72.8</v>
      </c>
      <c r="V235" s="3"/>
      <c r="W235" s="6"/>
      <c r="X235" s="3">
        <f t="shared" si="54"/>
        <v>0</v>
      </c>
      <c r="Y235" s="3">
        <v>0</v>
      </c>
      <c r="Z235" s="3">
        <f t="shared" si="56"/>
        <v>72.8</v>
      </c>
      <c r="AA235" s="10">
        <v>69200</v>
      </c>
      <c r="AB235" s="10"/>
      <c r="AC235" s="10">
        <f t="shared" si="55"/>
        <v>34600</v>
      </c>
      <c r="AD235" s="1"/>
      <c r="AE235" s="1"/>
      <c r="AF235" s="1"/>
      <c r="AG235" s="1"/>
      <c r="AH235" s="35" t="s">
        <v>665</v>
      </c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</row>
    <row r="236" spans="1:100" ht="38.4" customHeight="1" x14ac:dyDescent="0.3">
      <c r="A236" s="3">
        <v>233</v>
      </c>
      <c r="B236" s="7">
        <v>62852</v>
      </c>
      <c r="C236" s="40" t="s">
        <v>301</v>
      </c>
      <c r="D236" s="40"/>
      <c r="E236" s="40"/>
      <c r="F236" s="40"/>
      <c r="G236" s="40"/>
      <c r="H236" s="40"/>
      <c r="I236" s="3">
        <v>22</v>
      </c>
      <c r="J236" s="3">
        <f t="shared" si="46"/>
        <v>8.8000000000000007</v>
      </c>
      <c r="K236" s="3">
        <v>30</v>
      </c>
      <c r="L236" s="3">
        <f t="shared" si="47"/>
        <v>12</v>
      </c>
      <c r="M236" s="3">
        <v>40</v>
      </c>
      <c r="N236" s="3">
        <f t="shared" si="48"/>
        <v>16</v>
      </c>
      <c r="O236" s="3">
        <v>20</v>
      </c>
      <c r="P236" s="3">
        <f t="shared" si="49"/>
        <v>12</v>
      </c>
      <c r="Q236" s="3">
        <v>20</v>
      </c>
      <c r="R236" s="3">
        <f t="shared" si="50"/>
        <v>12</v>
      </c>
      <c r="S236" s="3">
        <v>20</v>
      </c>
      <c r="T236" s="3">
        <f t="shared" si="53"/>
        <v>12</v>
      </c>
      <c r="U236" s="3">
        <f t="shared" si="51"/>
        <v>72.8</v>
      </c>
      <c r="V236" s="3"/>
      <c r="W236" s="6"/>
      <c r="X236" s="3">
        <f t="shared" si="54"/>
        <v>0</v>
      </c>
      <c r="Y236" s="3">
        <v>0</v>
      </c>
      <c r="Z236" s="3">
        <f t="shared" si="56"/>
        <v>72.8</v>
      </c>
      <c r="AA236" s="10">
        <v>151000</v>
      </c>
      <c r="AB236" s="10"/>
      <c r="AC236" s="10">
        <f t="shared" si="55"/>
        <v>75500</v>
      </c>
      <c r="AD236" s="1"/>
      <c r="AE236" s="1"/>
      <c r="AF236" s="1"/>
      <c r="AG236" s="1"/>
      <c r="AH236" s="35" t="s">
        <v>665</v>
      </c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</row>
    <row r="237" spans="1:100" ht="38.4" customHeight="1" x14ac:dyDescent="0.3">
      <c r="A237" s="3">
        <v>234</v>
      </c>
      <c r="B237" s="7">
        <v>62860</v>
      </c>
      <c r="C237" s="40" t="s">
        <v>304</v>
      </c>
      <c r="D237" s="40"/>
      <c r="E237" s="40"/>
      <c r="F237" s="40"/>
      <c r="G237" s="40"/>
      <c r="H237" s="40"/>
      <c r="I237" s="3">
        <v>22</v>
      </c>
      <c r="J237" s="3">
        <f t="shared" si="46"/>
        <v>8.8000000000000007</v>
      </c>
      <c r="K237" s="3">
        <v>30</v>
      </c>
      <c r="L237" s="3">
        <f t="shared" si="47"/>
        <v>12</v>
      </c>
      <c r="M237" s="3">
        <v>40</v>
      </c>
      <c r="N237" s="3">
        <f t="shared" si="48"/>
        <v>16</v>
      </c>
      <c r="O237" s="3">
        <v>20</v>
      </c>
      <c r="P237" s="3">
        <f t="shared" si="49"/>
        <v>12</v>
      </c>
      <c r="Q237" s="3">
        <v>20</v>
      </c>
      <c r="R237" s="3">
        <f t="shared" si="50"/>
        <v>12</v>
      </c>
      <c r="S237" s="3">
        <v>20</v>
      </c>
      <c r="T237" s="3">
        <f t="shared" si="53"/>
        <v>12</v>
      </c>
      <c r="U237" s="3">
        <f t="shared" si="51"/>
        <v>72.8</v>
      </c>
      <c r="V237" s="3"/>
      <c r="W237" s="6"/>
      <c r="X237" s="3">
        <f t="shared" si="54"/>
        <v>0</v>
      </c>
      <c r="Y237" s="3">
        <v>0</v>
      </c>
      <c r="Z237" s="3">
        <f t="shared" si="56"/>
        <v>72.8</v>
      </c>
      <c r="AA237" s="10">
        <v>290499.56</v>
      </c>
      <c r="AB237" s="10"/>
      <c r="AC237" s="10">
        <f t="shared" si="55"/>
        <v>145249.78</v>
      </c>
      <c r="AD237" s="1"/>
      <c r="AE237" s="1"/>
      <c r="AF237" s="1"/>
      <c r="AG237" s="1"/>
      <c r="AH237" s="35" t="s">
        <v>665</v>
      </c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</row>
    <row r="238" spans="1:100" ht="38.4" customHeight="1" x14ac:dyDescent="0.3">
      <c r="A238" s="6">
        <v>235</v>
      </c>
      <c r="B238" s="7">
        <v>62869</v>
      </c>
      <c r="C238" s="40" t="s">
        <v>305</v>
      </c>
      <c r="D238" s="40"/>
      <c r="E238" s="40"/>
      <c r="F238" s="40"/>
      <c r="G238" s="40"/>
      <c r="H238" s="40"/>
      <c r="I238" s="3">
        <v>15</v>
      </c>
      <c r="J238" s="3">
        <f t="shared" si="46"/>
        <v>6</v>
      </c>
      <c r="K238" s="3">
        <v>22</v>
      </c>
      <c r="L238" s="3">
        <f t="shared" si="47"/>
        <v>8.8000000000000007</v>
      </c>
      <c r="M238" s="3">
        <v>40</v>
      </c>
      <c r="N238" s="3">
        <f t="shared" si="48"/>
        <v>16</v>
      </c>
      <c r="O238" s="3">
        <v>30</v>
      </c>
      <c r="P238" s="3">
        <f t="shared" si="49"/>
        <v>18</v>
      </c>
      <c r="Q238" s="3">
        <v>20</v>
      </c>
      <c r="R238" s="3">
        <f t="shared" si="50"/>
        <v>12</v>
      </c>
      <c r="S238" s="3">
        <v>20</v>
      </c>
      <c r="T238" s="3">
        <f t="shared" si="53"/>
        <v>12</v>
      </c>
      <c r="U238" s="3">
        <f t="shared" si="51"/>
        <v>72.8</v>
      </c>
      <c r="V238" s="3"/>
      <c r="W238" s="6"/>
      <c r="X238" s="3">
        <f t="shared" si="54"/>
        <v>0</v>
      </c>
      <c r="Y238" s="3">
        <v>0</v>
      </c>
      <c r="Z238" s="3">
        <f t="shared" si="56"/>
        <v>72.8</v>
      </c>
      <c r="AA238" s="10">
        <v>249457.15</v>
      </c>
      <c r="AB238" s="10"/>
      <c r="AC238" s="10">
        <f t="shared" si="55"/>
        <v>124728.575</v>
      </c>
      <c r="AD238" s="1"/>
      <c r="AE238" s="1"/>
      <c r="AF238" s="1"/>
      <c r="AG238" s="1"/>
      <c r="AH238" s="35" t="s">
        <v>665</v>
      </c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</row>
    <row r="239" spans="1:100" ht="38.4" customHeight="1" x14ac:dyDescent="0.3">
      <c r="A239" s="3">
        <v>236</v>
      </c>
      <c r="B239" s="7">
        <v>62882</v>
      </c>
      <c r="C239" s="40" t="s">
        <v>310</v>
      </c>
      <c r="D239" s="40"/>
      <c r="E239" s="40"/>
      <c r="F239" s="40"/>
      <c r="G239" s="40"/>
      <c r="H239" s="40"/>
      <c r="I239" s="3">
        <v>22</v>
      </c>
      <c r="J239" s="3">
        <f t="shared" si="46"/>
        <v>8.8000000000000007</v>
      </c>
      <c r="K239" s="3">
        <v>15</v>
      </c>
      <c r="L239" s="3">
        <f t="shared" si="47"/>
        <v>6</v>
      </c>
      <c r="M239" s="3">
        <v>40</v>
      </c>
      <c r="N239" s="3">
        <f t="shared" si="48"/>
        <v>16</v>
      </c>
      <c r="O239" s="3">
        <v>20</v>
      </c>
      <c r="P239" s="3">
        <f t="shared" si="49"/>
        <v>12</v>
      </c>
      <c r="Q239" s="3">
        <v>30</v>
      </c>
      <c r="R239" s="3">
        <f t="shared" si="50"/>
        <v>18</v>
      </c>
      <c r="S239" s="3">
        <v>20</v>
      </c>
      <c r="T239" s="3">
        <f t="shared" si="53"/>
        <v>12</v>
      </c>
      <c r="U239" s="3">
        <f t="shared" si="51"/>
        <v>72.8</v>
      </c>
      <c r="V239" s="3"/>
      <c r="W239" s="6"/>
      <c r="X239" s="3">
        <f t="shared" si="54"/>
        <v>0</v>
      </c>
      <c r="Y239" s="3">
        <v>0</v>
      </c>
      <c r="Z239" s="3">
        <f t="shared" si="56"/>
        <v>72.8</v>
      </c>
      <c r="AA239" s="10">
        <v>655375</v>
      </c>
      <c r="AB239" s="10"/>
      <c r="AC239" s="10">
        <f t="shared" si="55"/>
        <v>327687.5</v>
      </c>
      <c r="AD239" s="1"/>
      <c r="AE239" s="1"/>
      <c r="AF239" s="1"/>
      <c r="AG239" s="1"/>
      <c r="AH239" s="35" t="s">
        <v>665</v>
      </c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</row>
    <row r="240" spans="1:100" ht="38.4" customHeight="1" x14ac:dyDescent="0.3">
      <c r="A240" s="3">
        <v>237</v>
      </c>
      <c r="B240" s="7">
        <v>62889</v>
      </c>
      <c r="C240" s="40" t="s">
        <v>313</v>
      </c>
      <c r="D240" s="40"/>
      <c r="E240" s="40"/>
      <c r="F240" s="40"/>
      <c r="G240" s="40"/>
      <c r="H240" s="40"/>
      <c r="I240" s="3">
        <v>15</v>
      </c>
      <c r="J240" s="3">
        <f t="shared" si="46"/>
        <v>6</v>
      </c>
      <c r="K240" s="3">
        <v>22</v>
      </c>
      <c r="L240" s="3">
        <f t="shared" si="47"/>
        <v>8.8000000000000007</v>
      </c>
      <c r="M240" s="3">
        <v>40</v>
      </c>
      <c r="N240" s="3">
        <f t="shared" si="48"/>
        <v>16</v>
      </c>
      <c r="O240" s="3">
        <v>20</v>
      </c>
      <c r="P240" s="3">
        <f t="shared" si="49"/>
        <v>12</v>
      </c>
      <c r="Q240" s="3">
        <v>30</v>
      </c>
      <c r="R240" s="3">
        <f t="shared" si="50"/>
        <v>18</v>
      </c>
      <c r="S240" s="3">
        <v>20</v>
      </c>
      <c r="T240" s="3">
        <f t="shared" si="53"/>
        <v>12</v>
      </c>
      <c r="U240" s="3">
        <f t="shared" si="51"/>
        <v>72.8</v>
      </c>
      <c r="V240" s="3"/>
      <c r="W240" s="6"/>
      <c r="X240" s="3">
        <f t="shared" si="54"/>
        <v>0</v>
      </c>
      <c r="Y240" s="3">
        <v>0</v>
      </c>
      <c r="Z240" s="3">
        <f t="shared" si="56"/>
        <v>72.8</v>
      </c>
      <c r="AA240" s="10">
        <v>106582.94</v>
      </c>
      <c r="AB240" s="10"/>
      <c r="AC240" s="10">
        <f t="shared" si="55"/>
        <v>53291.47</v>
      </c>
      <c r="AD240" s="1"/>
      <c r="AE240" s="1"/>
      <c r="AF240" s="1"/>
      <c r="AG240" s="1"/>
      <c r="AH240" s="35" t="s">
        <v>665</v>
      </c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</row>
    <row r="241" spans="1:100" ht="38.4" customHeight="1" x14ac:dyDescent="0.3">
      <c r="A241" s="3">
        <v>238</v>
      </c>
      <c r="B241" s="7">
        <v>63011</v>
      </c>
      <c r="C241" s="40" t="s">
        <v>339</v>
      </c>
      <c r="D241" s="40"/>
      <c r="E241" s="40"/>
      <c r="F241" s="40"/>
      <c r="G241" s="40"/>
      <c r="H241" s="40"/>
      <c r="I241" s="3">
        <v>22</v>
      </c>
      <c r="J241" s="3">
        <f t="shared" si="46"/>
        <v>8.8000000000000007</v>
      </c>
      <c r="K241" s="3">
        <v>30</v>
      </c>
      <c r="L241" s="3">
        <f t="shared" si="47"/>
        <v>12</v>
      </c>
      <c r="M241" s="3">
        <v>40</v>
      </c>
      <c r="N241" s="3">
        <f t="shared" si="48"/>
        <v>16</v>
      </c>
      <c r="O241" s="3">
        <v>20</v>
      </c>
      <c r="P241" s="3">
        <f t="shared" si="49"/>
        <v>12</v>
      </c>
      <c r="Q241" s="3">
        <v>20</v>
      </c>
      <c r="R241" s="3">
        <f t="shared" si="50"/>
        <v>12</v>
      </c>
      <c r="S241" s="3">
        <v>20</v>
      </c>
      <c r="T241" s="3">
        <f t="shared" si="53"/>
        <v>12</v>
      </c>
      <c r="U241" s="3">
        <f t="shared" si="51"/>
        <v>72.8</v>
      </c>
      <c r="V241" s="3"/>
      <c r="W241" s="6"/>
      <c r="X241" s="3">
        <f t="shared" si="54"/>
        <v>0</v>
      </c>
      <c r="Y241" s="3">
        <v>0</v>
      </c>
      <c r="Z241" s="3">
        <f t="shared" si="56"/>
        <v>72.8</v>
      </c>
      <c r="AA241" s="10">
        <v>107757</v>
      </c>
      <c r="AB241" s="10"/>
      <c r="AC241" s="10">
        <f t="shared" si="55"/>
        <v>53878.5</v>
      </c>
      <c r="AD241" s="1"/>
      <c r="AE241" s="1"/>
      <c r="AF241" s="1"/>
      <c r="AG241" s="1"/>
      <c r="AH241" s="35" t="s">
        <v>665</v>
      </c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</row>
    <row r="242" spans="1:100" ht="38.4" customHeight="1" x14ac:dyDescent="0.3">
      <c r="A242" s="6">
        <v>239</v>
      </c>
      <c r="B242" s="7">
        <v>63012</v>
      </c>
      <c r="C242" s="40" t="s">
        <v>340</v>
      </c>
      <c r="D242" s="40"/>
      <c r="E242" s="40"/>
      <c r="F242" s="40"/>
      <c r="G242" s="40"/>
      <c r="H242" s="40"/>
      <c r="I242" s="3">
        <v>22</v>
      </c>
      <c r="J242" s="3">
        <f t="shared" si="46"/>
        <v>8.8000000000000007</v>
      </c>
      <c r="K242" s="3">
        <v>15</v>
      </c>
      <c r="L242" s="3">
        <f t="shared" si="47"/>
        <v>6</v>
      </c>
      <c r="M242" s="3">
        <v>40</v>
      </c>
      <c r="N242" s="3">
        <f t="shared" si="48"/>
        <v>16</v>
      </c>
      <c r="O242" s="3">
        <v>30</v>
      </c>
      <c r="P242" s="3">
        <f t="shared" si="49"/>
        <v>18</v>
      </c>
      <c r="Q242" s="3">
        <v>20</v>
      </c>
      <c r="R242" s="3">
        <f t="shared" si="50"/>
        <v>12</v>
      </c>
      <c r="S242" s="3">
        <v>20</v>
      </c>
      <c r="T242" s="3">
        <f t="shared" si="53"/>
        <v>12</v>
      </c>
      <c r="U242" s="3">
        <f t="shared" si="51"/>
        <v>72.8</v>
      </c>
      <c r="V242" s="3"/>
      <c r="W242" s="6"/>
      <c r="X242" s="3">
        <f t="shared" si="54"/>
        <v>0</v>
      </c>
      <c r="Y242" s="3">
        <v>0</v>
      </c>
      <c r="Z242" s="3">
        <f t="shared" si="56"/>
        <v>72.8</v>
      </c>
      <c r="AA242" s="10">
        <v>321579.88</v>
      </c>
      <c r="AB242" s="10"/>
      <c r="AC242" s="10">
        <f t="shared" si="55"/>
        <v>160789.94</v>
      </c>
      <c r="AD242" s="1"/>
      <c r="AE242" s="1"/>
      <c r="AF242" s="1"/>
      <c r="AG242" s="1"/>
      <c r="AH242" s="35" t="s">
        <v>665</v>
      </c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</row>
    <row r="243" spans="1:100" ht="38.4" customHeight="1" x14ac:dyDescent="0.3">
      <c r="A243" s="3">
        <v>240</v>
      </c>
      <c r="B243" s="7">
        <v>63061</v>
      </c>
      <c r="C243" s="40" t="s">
        <v>370</v>
      </c>
      <c r="D243" s="40"/>
      <c r="E243" s="40"/>
      <c r="F243" s="40"/>
      <c r="G243" s="40"/>
      <c r="H243" s="40"/>
      <c r="I243" s="3">
        <v>22</v>
      </c>
      <c r="J243" s="3">
        <f t="shared" si="46"/>
        <v>8.8000000000000007</v>
      </c>
      <c r="K243" s="3">
        <v>15</v>
      </c>
      <c r="L243" s="3">
        <f t="shared" si="47"/>
        <v>6</v>
      </c>
      <c r="M243" s="3">
        <v>40</v>
      </c>
      <c r="N243" s="3">
        <f t="shared" si="48"/>
        <v>16</v>
      </c>
      <c r="O243" s="3">
        <v>20</v>
      </c>
      <c r="P243" s="3">
        <f t="shared" si="49"/>
        <v>12</v>
      </c>
      <c r="Q243" s="3">
        <v>30</v>
      </c>
      <c r="R243" s="3">
        <f t="shared" si="50"/>
        <v>18</v>
      </c>
      <c r="S243" s="3">
        <v>20</v>
      </c>
      <c r="T243" s="3">
        <f t="shared" si="53"/>
        <v>12</v>
      </c>
      <c r="U243" s="3">
        <f t="shared" si="51"/>
        <v>72.8</v>
      </c>
      <c r="V243" s="3"/>
      <c r="W243" s="6"/>
      <c r="X243" s="3">
        <f t="shared" si="54"/>
        <v>0</v>
      </c>
      <c r="Y243" s="3">
        <v>0</v>
      </c>
      <c r="Z243" s="3">
        <f t="shared" si="56"/>
        <v>72.8</v>
      </c>
      <c r="AA243" s="10">
        <v>384825.8</v>
      </c>
      <c r="AB243" s="10"/>
      <c r="AC243" s="10">
        <f t="shared" si="55"/>
        <v>192412.9</v>
      </c>
      <c r="AD243" s="1"/>
      <c r="AE243" s="1"/>
      <c r="AF243" s="1"/>
      <c r="AG243" s="1"/>
      <c r="AH243" s="35" t="s">
        <v>665</v>
      </c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</row>
    <row r="244" spans="1:100" ht="38.4" customHeight="1" x14ac:dyDescent="0.3">
      <c r="A244" s="3">
        <v>241</v>
      </c>
      <c r="B244" s="7">
        <v>63087</v>
      </c>
      <c r="C244" s="40" t="s">
        <v>377</v>
      </c>
      <c r="D244" s="40"/>
      <c r="E244" s="40"/>
      <c r="F244" s="40"/>
      <c r="G244" s="40"/>
      <c r="H244" s="40"/>
      <c r="I244" s="3">
        <v>15</v>
      </c>
      <c r="J244" s="3">
        <f t="shared" si="46"/>
        <v>6</v>
      </c>
      <c r="K244" s="3">
        <v>22</v>
      </c>
      <c r="L244" s="3">
        <f t="shared" si="47"/>
        <v>8.8000000000000007</v>
      </c>
      <c r="M244" s="3">
        <v>40</v>
      </c>
      <c r="N244" s="3">
        <f t="shared" si="48"/>
        <v>16</v>
      </c>
      <c r="O244" s="3">
        <v>20</v>
      </c>
      <c r="P244" s="3">
        <f t="shared" si="49"/>
        <v>12</v>
      </c>
      <c r="Q244" s="3">
        <v>30</v>
      </c>
      <c r="R244" s="3">
        <f t="shared" si="50"/>
        <v>18</v>
      </c>
      <c r="S244" s="3">
        <v>20</v>
      </c>
      <c r="T244" s="3">
        <f t="shared" si="53"/>
        <v>12</v>
      </c>
      <c r="U244" s="3">
        <f t="shared" si="51"/>
        <v>72.8</v>
      </c>
      <c r="V244" s="3"/>
      <c r="W244" s="6"/>
      <c r="X244" s="3">
        <f t="shared" si="54"/>
        <v>0</v>
      </c>
      <c r="Y244" s="3">
        <v>0</v>
      </c>
      <c r="Z244" s="3">
        <f t="shared" si="56"/>
        <v>72.8</v>
      </c>
      <c r="AA244" s="10">
        <v>75320.95</v>
      </c>
      <c r="AB244" s="10"/>
      <c r="AC244" s="10">
        <f t="shared" si="55"/>
        <v>37660.474999999999</v>
      </c>
      <c r="AD244" s="1"/>
      <c r="AE244" s="1"/>
      <c r="AF244" s="1"/>
      <c r="AG244" s="1"/>
      <c r="AH244" s="35" t="s">
        <v>665</v>
      </c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</row>
    <row r="245" spans="1:100" ht="38.4" customHeight="1" x14ac:dyDescent="0.3">
      <c r="A245" s="3">
        <v>242</v>
      </c>
      <c r="B245" s="7">
        <v>63110</v>
      </c>
      <c r="C245" s="40" t="s">
        <v>384</v>
      </c>
      <c r="D245" s="40"/>
      <c r="E245" s="40"/>
      <c r="F245" s="40"/>
      <c r="G245" s="40"/>
      <c r="H245" s="40"/>
      <c r="I245" s="3">
        <v>22</v>
      </c>
      <c r="J245" s="3">
        <f t="shared" si="46"/>
        <v>8.8000000000000007</v>
      </c>
      <c r="K245" s="3">
        <v>30</v>
      </c>
      <c r="L245" s="3">
        <f t="shared" si="47"/>
        <v>12</v>
      </c>
      <c r="M245" s="3">
        <v>40</v>
      </c>
      <c r="N245" s="3">
        <f t="shared" si="48"/>
        <v>16</v>
      </c>
      <c r="O245" s="3">
        <v>20</v>
      </c>
      <c r="P245" s="3">
        <f t="shared" si="49"/>
        <v>12</v>
      </c>
      <c r="Q245" s="3">
        <v>20</v>
      </c>
      <c r="R245" s="3">
        <f t="shared" si="50"/>
        <v>12</v>
      </c>
      <c r="S245" s="3">
        <v>20</v>
      </c>
      <c r="T245" s="3">
        <f t="shared" si="53"/>
        <v>12</v>
      </c>
      <c r="U245" s="3">
        <f t="shared" si="51"/>
        <v>72.8</v>
      </c>
      <c r="V245" s="3"/>
      <c r="W245" s="6"/>
      <c r="X245" s="3">
        <f t="shared" si="54"/>
        <v>0</v>
      </c>
      <c r="Y245" s="3">
        <v>0</v>
      </c>
      <c r="Z245" s="3">
        <f t="shared" si="56"/>
        <v>72.8</v>
      </c>
      <c r="AA245" s="10">
        <v>58454.080000000002</v>
      </c>
      <c r="AB245" s="10"/>
      <c r="AC245" s="10">
        <f t="shared" si="55"/>
        <v>29227.040000000001</v>
      </c>
      <c r="AD245" s="1"/>
      <c r="AE245" s="1"/>
      <c r="AF245" s="1"/>
      <c r="AG245" s="1"/>
      <c r="AH245" s="35" t="s">
        <v>665</v>
      </c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</row>
    <row r="246" spans="1:100" ht="38.4" customHeight="1" x14ac:dyDescent="0.3">
      <c r="A246" s="6">
        <v>243</v>
      </c>
      <c r="B246" s="7">
        <v>63161</v>
      </c>
      <c r="C246" s="40" t="s">
        <v>397</v>
      </c>
      <c r="D246" s="40"/>
      <c r="E246" s="40"/>
      <c r="F246" s="40"/>
      <c r="G246" s="40"/>
      <c r="H246" s="40"/>
      <c r="I246" s="3">
        <v>22</v>
      </c>
      <c r="J246" s="3">
        <f t="shared" si="46"/>
        <v>8.8000000000000007</v>
      </c>
      <c r="K246" s="3">
        <v>15</v>
      </c>
      <c r="L246" s="3">
        <f t="shared" si="47"/>
        <v>6</v>
      </c>
      <c r="M246" s="3">
        <v>40</v>
      </c>
      <c r="N246" s="3">
        <f t="shared" si="48"/>
        <v>16</v>
      </c>
      <c r="O246" s="3">
        <v>20</v>
      </c>
      <c r="P246" s="3">
        <f t="shared" si="49"/>
        <v>12</v>
      </c>
      <c r="Q246" s="3">
        <v>30</v>
      </c>
      <c r="R246" s="3">
        <f t="shared" si="50"/>
        <v>18</v>
      </c>
      <c r="S246" s="3">
        <v>20</v>
      </c>
      <c r="T246" s="3">
        <f t="shared" si="53"/>
        <v>12</v>
      </c>
      <c r="U246" s="3">
        <f t="shared" si="51"/>
        <v>72.8</v>
      </c>
      <c r="V246" s="3"/>
      <c r="W246" s="6"/>
      <c r="X246" s="3">
        <f t="shared" si="54"/>
        <v>0</v>
      </c>
      <c r="Y246" s="3">
        <v>0</v>
      </c>
      <c r="Z246" s="3">
        <f t="shared" si="56"/>
        <v>72.8</v>
      </c>
      <c r="AA246" s="10">
        <v>198176.8</v>
      </c>
      <c r="AB246" s="10"/>
      <c r="AC246" s="10">
        <f t="shared" si="55"/>
        <v>99088.4</v>
      </c>
      <c r="AD246" s="1"/>
      <c r="AE246" s="1"/>
      <c r="AF246" s="1"/>
      <c r="AG246" s="1"/>
      <c r="AH246" s="35" t="s">
        <v>665</v>
      </c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</row>
    <row r="247" spans="1:100" ht="38.4" customHeight="1" x14ac:dyDescent="0.3">
      <c r="A247" s="3">
        <v>244</v>
      </c>
      <c r="B247" s="7">
        <v>63173</v>
      </c>
      <c r="C247" s="40" t="s">
        <v>400</v>
      </c>
      <c r="D247" s="40"/>
      <c r="E247" s="40"/>
      <c r="F247" s="40"/>
      <c r="G247" s="40"/>
      <c r="H247" s="40"/>
      <c r="I247" s="3">
        <v>22</v>
      </c>
      <c r="J247" s="3">
        <f t="shared" si="46"/>
        <v>8.8000000000000007</v>
      </c>
      <c r="K247" s="3">
        <v>15</v>
      </c>
      <c r="L247" s="3">
        <f t="shared" si="47"/>
        <v>6</v>
      </c>
      <c r="M247" s="3">
        <v>40</v>
      </c>
      <c r="N247" s="3">
        <f t="shared" si="48"/>
        <v>16</v>
      </c>
      <c r="O247" s="3">
        <v>30</v>
      </c>
      <c r="P247" s="3">
        <f t="shared" si="49"/>
        <v>18</v>
      </c>
      <c r="Q247" s="3">
        <v>20</v>
      </c>
      <c r="R247" s="3">
        <f t="shared" si="50"/>
        <v>12</v>
      </c>
      <c r="S247" s="3">
        <v>20</v>
      </c>
      <c r="T247" s="3">
        <f t="shared" si="53"/>
        <v>12</v>
      </c>
      <c r="U247" s="3">
        <f t="shared" si="51"/>
        <v>72.8</v>
      </c>
      <c r="V247" s="3"/>
      <c r="W247" s="6"/>
      <c r="X247" s="3">
        <f t="shared" si="54"/>
        <v>0</v>
      </c>
      <c r="Y247" s="3">
        <v>0</v>
      </c>
      <c r="Z247" s="3">
        <f t="shared" si="56"/>
        <v>72.8</v>
      </c>
      <c r="AA247" s="10">
        <v>59506.19</v>
      </c>
      <c r="AB247" s="10"/>
      <c r="AC247" s="10">
        <f t="shared" si="55"/>
        <v>29753.095000000001</v>
      </c>
      <c r="AD247" s="1"/>
      <c r="AE247" s="1"/>
      <c r="AF247" s="1"/>
      <c r="AG247" s="1"/>
      <c r="AH247" s="35" t="s">
        <v>665</v>
      </c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</row>
    <row r="248" spans="1:100" ht="38.4" customHeight="1" x14ac:dyDescent="0.3">
      <c r="A248" s="3">
        <v>245</v>
      </c>
      <c r="B248" s="7">
        <v>63294</v>
      </c>
      <c r="C248" s="40" t="s">
        <v>412</v>
      </c>
      <c r="D248" s="40"/>
      <c r="E248" s="40"/>
      <c r="F248" s="40"/>
      <c r="G248" s="40"/>
      <c r="H248" s="40"/>
      <c r="I248" s="3">
        <v>22</v>
      </c>
      <c r="J248" s="3">
        <f t="shared" si="46"/>
        <v>8.8000000000000007</v>
      </c>
      <c r="K248" s="3">
        <v>15</v>
      </c>
      <c r="L248" s="3">
        <f t="shared" si="47"/>
        <v>6</v>
      </c>
      <c r="M248" s="3">
        <v>40</v>
      </c>
      <c r="N248" s="3">
        <f t="shared" si="48"/>
        <v>16</v>
      </c>
      <c r="O248" s="3">
        <v>20</v>
      </c>
      <c r="P248" s="3">
        <f t="shared" si="49"/>
        <v>12</v>
      </c>
      <c r="Q248" s="3">
        <v>30</v>
      </c>
      <c r="R248" s="3">
        <f t="shared" si="50"/>
        <v>18</v>
      </c>
      <c r="S248" s="3">
        <v>20</v>
      </c>
      <c r="T248" s="3">
        <f t="shared" si="53"/>
        <v>12</v>
      </c>
      <c r="U248" s="3">
        <f t="shared" si="51"/>
        <v>72.8</v>
      </c>
      <c r="V248" s="3"/>
      <c r="W248" s="6"/>
      <c r="X248" s="3">
        <f t="shared" si="54"/>
        <v>0</v>
      </c>
      <c r="Y248" s="3">
        <v>0</v>
      </c>
      <c r="Z248" s="3">
        <f t="shared" si="56"/>
        <v>72.8</v>
      </c>
      <c r="AA248" s="10">
        <v>329730.59999999998</v>
      </c>
      <c r="AB248" s="10"/>
      <c r="AC248" s="10">
        <f t="shared" si="55"/>
        <v>164865.29999999999</v>
      </c>
      <c r="AD248" s="1"/>
      <c r="AE248" s="1"/>
      <c r="AF248" s="1"/>
      <c r="AG248" s="1"/>
      <c r="AH248" s="35" t="s">
        <v>665</v>
      </c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</row>
    <row r="249" spans="1:100" ht="38.4" customHeight="1" x14ac:dyDescent="0.3">
      <c r="A249" s="3">
        <v>246</v>
      </c>
      <c r="B249" s="7">
        <v>63308</v>
      </c>
      <c r="C249" s="40" t="s">
        <v>416</v>
      </c>
      <c r="D249" s="40"/>
      <c r="E249" s="40"/>
      <c r="F249" s="40"/>
      <c r="G249" s="40"/>
      <c r="H249" s="40"/>
      <c r="I249" s="3">
        <v>22</v>
      </c>
      <c r="J249" s="3">
        <f t="shared" si="46"/>
        <v>8.8000000000000007</v>
      </c>
      <c r="K249" s="3">
        <v>15</v>
      </c>
      <c r="L249" s="3">
        <f t="shared" si="47"/>
        <v>6</v>
      </c>
      <c r="M249" s="3">
        <v>40</v>
      </c>
      <c r="N249" s="3">
        <f t="shared" si="48"/>
        <v>16</v>
      </c>
      <c r="O249" s="3">
        <v>20</v>
      </c>
      <c r="P249" s="3">
        <f t="shared" si="49"/>
        <v>12</v>
      </c>
      <c r="Q249" s="3">
        <v>30</v>
      </c>
      <c r="R249" s="3">
        <f t="shared" si="50"/>
        <v>18</v>
      </c>
      <c r="S249" s="3">
        <v>20</v>
      </c>
      <c r="T249" s="3">
        <f t="shared" si="53"/>
        <v>12</v>
      </c>
      <c r="U249" s="3">
        <f t="shared" si="51"/>
        <v>72.8</v>
      </c>
      <c r="V249" s="3"/>
      <c r="W249" s="6"/>
      <c r="X249" s="3">
        <f t="shared" si="54"/>
        <v>0</v>
      </c>
      <c r="Y249" s="3">
        <v>0</v>
      </c>
      <c r="Z249" s="3">
        <f t="shared" si="56"/>
        <v>72.8</v>
      </c>
      <c r="AA249" s="10">
        <v>366924</v>
      </c>
      <c r="AB249" s="10"/>
      <c r="AC249" s="10">
        <f t="shared" si="55"/>
        <v>183462</v>
      </c>
      <c r="AD249" s="1"/>
      <c r="AE249" s="1"/>
      <c r="AF249" s="1"/>
      <c r="AG249" s="1"/>
      <c r="AH249" s="35" t="s">
        <v>665</v>
      </c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</row>
    <row r="250" spans="1:100" ht="38.4" customHeight="1" x14ac:dyDescent="0.3">
      <c r="A250" s="6">
        <v>247</v>
      </c>
      <c r="B250" s="7">
        <v>63321</v>
      </c>
      <c r="C250" s="40" t="s">
        <v>421</v>
      </c>
      <c r="D250" s="40"/>
      <c r="E250" s="40"/>
      <c r="F250" s="40"/>
      <c r="G250" s="40"/>
      <c r="H250" s="40"/>
      <c r="I250" s="3">
        <v>22</v>
      </c>
      <c r="J250" s="3">
        <f t="shared" si="46"/>
        <v>8.8000000000000007</v>
      </c>
      <c r="K250" s="3">
        <v>15</v>
      </c>
      <c r="L250" s="3">
        <f t="shared" si="47"/>
        <v>6</v>
      </c>
      <c r="M250" s="3">
        <v>40</v>
      </c>
      <c r="N250" s="3">
        <f t="shared" si="48"/>
        <v>16</v>
      </c>
      <c r="O250" s="3">
        <v>20</v>
      </c>
      <c r="P250" s="3">
        <f t="shared" si="49"/>
        <v>12</v>
      </c>
      <c r="Q250" s="3">
        <v>30</v>
      </c>
      <c r="R250" s="3">
        <f t="shared" si="50"/>
        <v>18</v>
      </c>
      <c r="S250" s="3">
        <v>20</v>
      </c>
      <c r="T250" s="3">
        <f t="shared" si="53"/>
        <v>12</v>
      </c>
      <c r="U250" s="3">
        <f t="shared" si="51"/>
        <v>72.8</v>
      </c>
      <c r="V250" s="3"/>
      <c r="W250" s="6"/>
      <c r="X250" s="3">
        <f t="shared" si="54"/>
        <v>0</v>
      </c>
      <c r="Y250" s="3">
        <v>0</v>
      </c>
      <c r="Z250" s="3">
        <f t="shared" si="56"/>
        <v>72.8</v>
      </c>
      <c r="AA250" s="10">
        <v>267120</v>
      </c>
      <c r="AB250" s="10"/>
      <c r="AC250" s="10">
        <f t="shared" si="55"/>
        <v>133560</v>
      </c>
      <c r="AD250" s="1"/>
      <c r="AE250" s="1"/>
      <c r="AF250" s="1"/>
      <c r="AG250" s="1"/>
      <c r="AH250" s="35" t="s">
        <v>665</v>
      </c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</row>
    <row r="251" spans="1:100" ht="38.4" customHeight="1" x14ac:dyDescent="0.3">
      <c r="A251" s="3">
        <v>248</v>
      </c>
      <c r="B251" s="7">
        <v>63336</v>
      </c>
      <c r="C251" s="40" t="s">
        <v>426</v>
      </c>
      <c r="D251" s="40"/>
      <c r="E251" s="40"/>
      <c r="F251" s="40"/>
      <c r="G251" s="40"/>
      <c r="H251" s="40"/>
      <c r="I251" s="3">
        <v>15</v>
      </c>
      <c r="J251" s="3">
        <f t="shared" si="46"/>
        <v>6</v>
      </c>
      <c r="K251" s="3">
        <v>22</v>
      </c>
      <c r="L251" s="3">
        <f t="shared" si="47"/>
        <v>8.8000000000000007</v>
      </c>
      <c r="M251" s="3">
        <v>40</v>
      </c>
      <c r="N251" s="3">
        <f t="shared" si="48"/>
        <v>16</v>
      </c>
      <c r="O251" s="3">
        <v>20</v>
      </c>
      <c r="P251" s="3">
        <f t="shared" si="49"/>
        <v>12</v>
      </c>
      <c r="Q251" s="3">
        <v>30</v>
      </c>
      <c r="R251" s="3">
        <f t="shared" si="50"/>
        <v>18</v>
      </c>
      <c r="S251" s="3">
        <v>20</v>
      </c>
      <c r="T251" s="3">
        <f t="shared" si="53"/>
        <v>12</v>
      </c>
      <c r="U251" s="3">
        <f t="shared" si="51"/>
        <v>72.8</v>
      </c>
      <c r="V251" s="3"/>
      <c r="W251" s="6"/>
      <c r="X251" s="3">
        <f t="shared" si="54"/>
        <v>0</v>
      </c>
      <c r="Y251" s="3">
        <v>0</v>
      </c>
      <c r="Z251" s="3">
        <f t="shared" si="56"/>
        <v>72.8</v>
      </c>
      <c r="AA251" s="10">
        <v>126942</v>
      </c>
      <c r="AB251" s="10"/>
      <c r="AC251" s="10">
        <f t="shared" si="55"/>
        <v>63471</v>
      </c>
      <c r="AD251" s="1"/>
      <c r="AE251" s="1"/>
      <c r="AF251" s="1"/>
      <c r="AG251" s="1"/>
      <c r="AH251" s="35" t="s">
        <v>665</v>
      </c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</row>
    <row r="252" spans="1:100" ht="38.4" customHeight="1" x14ac:dyDescent="0.3">
      <c r="A252" s="3">
        <v>249</v>
      </c>
      <c r="B252" s="7">
        <v>63337</v>
      </c>
      <c r="C252" s="40" t="s">
        <v>427</v>
      </c>
      <c r="D252" s="40"/>
      <c r="E252" s="40"/>
      <c r="F252" s="40"/>
      <c r="G252" s="40"/>
      <c r="H252" s="40"/>
      <c r="I252" s="3">
        <v>22</v>
      </c>
      <c r="J252" s="3">
        <f t="shared" si="46"/>
        <v>8.8000000000000007</v>
      </c>
      <c r="K252" s="3">
        <v>15</v>
      </c>
      <c r="L252" s="3">
        <f t="shared" si="47"/>
        <v>6</v>
      </c>
      <c r="M252" s="3">
        <v>40</v>
      </c>
      <c r="N252" s="3">
        <f t="shared" si="48"/>
        <v>16</v>
      </c>
      <c r="O252" s="3">
        <v>20</v>
      </c>
      <c r="P252" s="3">
        <f t="shared" si="49"/>
        <v>12</v>
      </c>
      <c r="Q252" s="3">
        <v>30</v>
      </c>
      <c r="R252" s="3">
        <f t="shared" si="50"/>
        <v>18</v>
      </c>
      <c r="S252" s="3">
        <v>20</v>
      </c>
      <c r="T252" s="3">
        <f t="shared" si="53"/>
        <v>12</v>
      </c>
      <c r="U252" s="3">
        <f t="shared" si="51"/>
        <v>72.8</v>
      </c>
      <c r="V252" s="3"/>
      <c r="W252" s="6"/>
      <c r="X252" s="3">
        <f t="shared" si="54"/>
        <v>0</v>
      </c>
      <c r="Y252" s="3">
        <v>0</v>
      </c>
      <c r="Z252" s="3">
        <f t="shared" si="56"/>
        <v>72.8</v>
      </c>
      <c r="AA252" s="10">
        <v>209209.07</v>
      </c>
      <c r="AB252" s="10"/>
      <c r="AC252" s="10">
        <f t="shared" si="55"/>
        <v>104604.535</v>
      </c>
      <c r="AD252" s="1"/>
      <c r="AE252" s="1"/>
      <c r="AF252" s="1"/>
      <c r="AG252" s="1"/>
      <c r="AH252" s="35" t="s">
        <v>665</v>
      </c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</row>
    <row r="253" spans="1:100" ht="38.4" customHeight="1" x14ac:dyDescent="0.3">
      <c r="A253" s="3">
        <v>250</v>
      </c>
      <c r="B253" s="7">
        <v>63342</v>
      </c>
      <c r="C253" s="40" t="s">
        <v>431</v>
      </c>
      <c r="D253" s="40"/>
      <c r="E253" s="40"/>
      <c r="F253" s="40"/>
      <c r="G253" s="40"/>
      <c r="H253" s="40"/>
      <c r="I253" s="3">
        <v>22</v>
      </c>
      <c r="J253" s="3">
        <f t="shared" si="46"/>
        <v>8.8000000000000007</v>
      </c>
      <c r="K253" s="3">
        <v>15</v>
      </c>
      <c r="L253" s="3">
        <f t="shared" si="47"/>
        <v>6</v>
      </c>
      <c r="M253" s="3">
        <v>40</v>
      </c>
      <c r="N253" s="3">
        <f t="shared" si="48"/>
        <v>16</v>
      </c>
      <c r="O253" s="3">
        <v>20</v>
      </c>
      <c r="P253" s="3">
        <f t="shared" si="49"/>
        <v>12</v>
      </c>
      <c r="Q253" s="3">
        <v>30</v>
      </c>
      <c r="R253" s="3">
        <f t="shared" si="50"/>
        <v>18</v>
      </c>
      <c r="S253" s="3">
        <v>20</v>
      </c>
      <c r="T253" s="3">
        <f t="shared" si="53"/>
        <v>12</v>
      </c>
      <c r="U253" s="3">
        <f t="shared" si="51"/>
        <v>72.8</v>
      </c>
      <c r="V253" s="3"/>
      <c r="W253" s="6"/>
      <c r="X253" s="3">
        <f t="shared" si="54"/>
        <v>0</v>
      </c>
      <c r="Y253" s="3">
        <v>0</v>
      </c>
      <c r="Z253" s="3">
        <f t="shared" si="56"/>
        <v>72.8</v>
      </c>
      <c r="AA253" s="10">
        <v>99500</v>
      </c>
      <c r="AB253" s="10"/>
      <c r="AC253" s="10">
        <f t="shared" si="55"/>
        <v>49750</v>
      </c>
      <c r="AD253" s="1"/>
      <c r="AE253" s="1"/>
      <c r="AF253" s="1"/>
      <c r="AG253" s="1"/>
      <c r="AH253" s="35" t="s">
        <v>665</v>
      </c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</row>
    <row r="254" spans="1:100" ht="38.4" customHeight="1" x14ac:dyDescent="0.3">
      <c r="A254" s="6">
        <v>251</v>
      </c>
      <c r="B254" s="7">
        <v>63350</v>
      </c>
      <c r="C254" s="40" t="s">
        <v>436</v>
      </c>
      <c r="D254" s="40"/>
      <c r="E254" s="40"/>
      <c r="F254" s="40"/>
      <c r="G254" s="40"/>
      <c r="H254" s="40"/>
      <c r="I254" s="3">
        <v>22</v>
      </c>
      <c r="J254" s="3">
        <f t="shared" si="46"/>
        <v>8.8000000000000007</v>
      </c>
      <c r="K254" s="3">
        <v>15</v>
      </c>
      <c r="L254" s="3">
        <f t="shared" si="47"/>
        <v>6</v>
      </c>
      <c r="M254" s="3">
        <v>40</v>
      </c>
      <c r="N254" s="3">
        <f t="shared" si="48"/>
        <v>16</v>
      </c>
      <c r="O254" s="3">
        <v>20</v>
      </c>
      <c r="P254" s="3">
        <f t="shared" si="49"/>
        <v>12</v>
      </c>
      <c r="Q254" s="3">
        <v>30</v>
      </c>
      <c r="R254" s="3">
        <f t="shared" si="50"/>
        <v>18</v>
      </c>
      <c r="S254" s="3">
        <v>20</v>
      </c>
      <c r="T254" s="3">
        <f t="shared" si="53"/>
        <v>12</v>
      </c>
      <c r="U254" s="3">
        <f t="shared" si="51"/>
        <v>72.8</v>
      </c>
      <c r="V254" s="3"/>
      <c r="W254" s="6"/>
      <c r="X254" s="3">
        <f t="shared" si="54"/>
        <v>0</v>
      </c>
      <c r="Y254" s="3">
        <v>0</v>
      </c>
      <c r="Z254" s="3">
        <f t="shared" si="56"/>
        <v>72.8</v>
      </c>
      <c r="AA254" s="10">
        <v>65640</v>
      </c>
      <c r="AB254" s="10"/>
      <c r="AC254" s="10">
        <f t="shared" si="55"/>
        <v>32820</v>
      </c>
      <c r="AD254" s="1"/>
      <c r="AE254" s="1"/>
      <c r="AF254" s="1"/>
      <c r="AG254" s="1"/>
      <c r="AH254" s="35" t="s">
        <v>665</v>
      </c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</row>
    <row r="255" spans="1:100" ht="38.4" customHeight="1" x14ac:dyDescent="0.3">
      <c r="A255" s="3">
        <v>252</v>
      </c>
      <c r="B255" s="7">
        <v>63419</v>
      </c>
      <c r="C255" s="40" t="s">
        <v>467</v>
      </c>
      <c r="D255" s="40"/>
      <c r="E255" s="40"/>
      <c r="F255" s="40"/>
      <c r="G255" s="40"/>
      <c r="H255" s="40"/>
      <c r="I255" s="3">
        <v>15</v>
      </c>
      <c r="J255" s="3">
        <f t="shared" si="46"/>
        <v>6</v>
      </c>
      <c r="K255" s="3">
        <v>22</v>
      </c>
      <c r="L255" s="3">
        <f t="shared" si="47"/>
        <v>8.8000000000000007</v>
      </c>
      <c r="M255" s="3">
        <v>40</v>
      </c>
      <c r="N255" s="3">
        <f t="shared" si="48"/>
        <v>16</v>
      </c>
      <c r="O255" s="3">
        <v>20</v>
      </c>
      <c r="P255" s="3">
        <f t="shared" si="49"/>
        <v>12</v>
      </c>
      <c r="Q255" s="3">
        <v>30</v>
      </c>
      <c r="R255" s="3">
        <f t="shared" si="50"/>
        <v>18</v>
      </c>
      <c r="S255" s="3">
        <v>20</v>
      </c>
      <c r="T255" s="3">
        <f t="shared" si="53"/>
        <v>12</v>
      </c>
      <c r="U255" s="3">
        <f t="shared" si="51"/>
        <v>72.8</v>
      </c>
      <c r="V255" s="3"/>
      <c r="W255" s="6"/>
      <c r="X255" s="3">
        <f t="shared" si="54"/>
        <v>0</v>
      </c>
      <c r="Y255" s="3">
        <v>0</v>
      </c>
      <c r="Z255" s="3">
        <f t="shared" si="56"/>
        <v>72.8</v>
      </c>
      <c r="AA255" s="10">
        <v>79211.56</v>
      </c>
      <c r="AB255" s="10"/>
      <c r="AC255" s="10">
        <f t="shared" si="55"/>
        <v>39605.78</v>
      </c>
      <c r="AD255" s="1"/>
      <c r="AE255" s="1"/>
      <c r="AF255" s="1"/>
      <c r="AG255" s="1"/>
      <c r="AH255" s="35" t="s">
        <v>665</v>
      </c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</row>
    <row r="256" spans="1:100" ht="38.4" customHeight="1" x14ac:dyDescent="0.3">
      <c r="A256" s="3">
        <v>253</v>
      </c>
      <c r="B256" s="7">
        <v>63479</v>
      </c>
      <c r="C256" s="40" t="s">
        <v>484</v>
      </c>
      <c r="D256" s="40"/>
      <c r="E256" s="40"/>
      <c r="F256" s="40"/>
      <c r="G256" s="40"/>
      <c r="H256" s="40"/>
      <c r="I256" s="3">
        <v>15</v>
      </c>
      <c r="J256" s="3">
        <f t="shared" si="46"/>
        <v>6</v>
      </c>
      <c r="K256" s="3">
        <v>22</v>
      </c>
      <c r="L256" s="3">
        <f t="shared" si="47"/>
        <v>8.8000000000000007</v>
      </c>
      <c r="M256" s="3">
        <v>40</v>
      </c>
      <c r="N256" s="3">
        <f t="shared" si="48"/>
        <v>16</v>
      </c>
      <c r="O256" s="3">
        <v>20</v>
      </c>
      <c r="P256" s="3">
        <f t="shared" si="49"/>
        <v>12</v>
      </c>
      <c r="Q256" s="3">
        <v>30</v>
      </c>
      <c r="R256" s="3">
        <f t="shared" si="50"/>
        <v>18</v>
      </c>
      <c r="S256" s="3">
        <v>20</v>
      </c>
      <c r="T256" s="3">
        <f t="shared" si="53"/>
        <v>12</v>
      </c>
      <c r="U256" s="3">
        <f t="shared" si="51"/>
        <v>72.8</v>
      </c>
      <c r="V256" s="3"/>
      <c r="W256" s="6"/>
      <c r="X256" s="3">
        <f t="shared" si="54"/>
        <v>0</v>
      </c>
      <c r="Y256" s="3">
        <v>0</v>
      </c>
      <c r="Z256" s="3">
        <f t="shared" si="56"/>
        <v>72.8</v>
      </c>
      <c r="AA256" s="10">
        <v>367438.8</v>
      </c>
      <c r="AB256" s="10"/>
      <c r="AC256" s="10">
        <f t="shared" si="55"/>
        <v>183719.4</v>
      </c>
      <c r="AD256" s="1"/>
      <c r="AE256" s="1"/>
      <c r="AF256" s="1"/>
      <c r="AG256" s="1"/>
      <c r="AH256" s="35" t="s">
        <v>665</v>
      </c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</row>
    <row r="257" spans="1:100" ht="38.4" customHeight="1" x14ac:dyDescent="0.3">
      <c r="A257" s="3">
        <v>254</v>
      </c>
      <c r="B257" s="7">
        <v>63506</v>
      </c>
      <c r="C257" s="40" t="s">
        <v>500</v>
      </c>
      <c r="D257" s="40"/>
      <c r="E257" s="40"/>
      <c r="F257" s="40"/>
      <c r="G257" s="40"/>
      <c r="H257" s="40"/>
      <c r="I257" s="3">
        <v>15</v>
      </c>
      <c r="J257" s="3">
        <f t="shared" si="46"/>
        <v>6</v>
      </c>
      <c r="K257" s="3">
        <v>22</v>
      </c>
      <c r="L257" s="3">
        <f t="shared" si="47"/>
        <v>8.8000000000000007</v>
      </c>
      <c r="M257" s="3">
        <v>40</v>
      </c>
      <c r="N257" s="3">
        <f t="shared" si="48"/>
        <v>16</v>
      </c>
      <c r="O257" s="3">
        <v>30</v>
      </c>
      <c r="P257" s="3">
        <f t="shared" si="49"/>
        <v>18</v>
      </c>
      <c r="Q257" s="3">
        <v>20</v>
      </c>
      <c r="R257" s="3">
        <f t="shared" si="50"/>
        <v>12</v>
      </c>
      <c r="S257" s="3">
        <v>20</v>
      </c>
      <c r="T257" s="3">
        <f t="shared" si="53"/>
        <v>12</v>
      </c>
      <c r="U257" s="3">
        <f t="shared" si="51"/>
        <v>72.8</v>
      </c>
      <c r="V257" s="3"/>
      <c r="W257" s="6"/>
      <c r="X257" s="3">
        <f t="shared" si="54"/>
        <v>0</v>
      </c>
      <c r="Y257" s="3">
        <v>0</v>
      </c>
      <c r="Z257" s="3">
        <f t="shared" si="56"/>
        <v>72.8</v>
      </c>
      <c r="AA257" s="10">
        <v>40600</v>
      </c>
      <c r="AB257" s="10"/>
      <c r="AC257" s="10">
        <f t="shared" si="55"/>
        <v>20300</v>
      </c>
      <c r="AD257" s="1"/>
      <c r="AE257" s="1"/>
      <c r="AF257" s="1"/>
      <c r="AG257" s="1"/>
      <c r="AH257" s="35" t="s">
        <v>665</v>
      </c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</row>
    <row r="258" spans="1:100" ht="38.4" customHeight="1" x14ac:dyDescent="0.3">
      <c r="A258" s="6">
        <v>255</v>
      </c>
      <c r="B258" s="7">
        <v>63517</v>
      </c>
      <c r="C258" s="40" t="s">
        <v>503</v>
      </c>
      <c r="D258" s="40"/>
      <c r="E258" s="40"/>
      <c r="F258" s="40"/>
      <c r="G258" s="40"/>
      <c r="H258" s="40"/>
      <c r="I258" s="3">
        <v>22</v>
      </c>
      <c r="J258" s="3">
        <f t="shared" si="46"/>
        <v>8.8000000000000007</v>
      </c>
      <c r="K258" s="3">
        <v>15</v>
      </c>
      <c r="L258" s="3">
        <f t="shared" si="47"/>
        <v>6</v>
      </c>
      <c r="M258" s="3">
        <v>40</v>
      </c>
      <c r="N258" s="3">
        <f t="shared" si="48"/>
        <v>16</v>
      </c>
      <c r="O258" s="3">
        <v>20</v>
      </c>
      <c r="P258" s="3">
        <f t="shared" si="49"/>
        <v>12</v>
      </c>
      <c r="Q258" s="3">
        <v>30</v>
      </c>
      <c r="R258" s="3">
        <f t="shared" si="50"/>
        <v>18</v>
      </c>
      <c r="S258" s="3">
        <v>20</v>
      </c>
      <c r="T258" s="3">
        <f t="shared" si="53"/>
        <v>12</v>
      </c>
      <c r="U258" s="3">
        <f t="shared" si="51"/>
        <v>72.8</v>
      </c>
      <c r="V258" s="3"/>
      <c r="W258" s="6"/>
      <c r="X258" s="3">
        <f t="shared" si="54"/>
        <v>0</v>
      </c>
      <c r="Y258" s="3">
        <v>0</v>
      </c>
      <c r="Z258" s="3">
        <f t="shared" si="56"/>
        <v>72.8</v>
      </c>
      <c r="AA258" s="10">
        <v>55378</v>
      </c>
      <c r="AB258" s="10"/>
      <c r="AC258" s="10">
        <f t="shared" si="55"/>
        <v>27689</v>
      </c>
      <c r="AD258" s="1"/>
      <c r="AE258" s="1"/>
      <c r="AF258" s="1"/>
      <c r="AG258" s="1"/>
      <c r="AH258" s="35" t="s">
        <v>665</v>
      </c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</row>
    <row r="259" spans="1:100" ht="38.4" customHeight="1" x14ac:dyDescent="0.3">
      <c r="A259" s="3">
        <v>256</v>
      </c>
      <c r="B259" s="7">
        <v>63533</v>
      </c>
      <c r="C259" s="40" t="s">
        <v>512</v>
      </c>
      <c r="D259" s="40"/>
      <c r="E259" s="40"/>
      <c r="F259" s="40"/>
      <c r="G259" s="40"/>
      <c r="H259" s="40"/>
      <c r="I259" s="3">
        <v>22</v>
      </c>
      <c r="J259" s="3">
        <f t="shared" si="46"/>
        <v>8.8000000000000007</v>
      </c>
      <c r="K259" s="3">
        <v>30</v>
      </c>
      <c r="L259" s="3">
        <f t="shared" si="47"/>
        <v>12</v>
      </c>
      <c r="M259" s="3">
        <v>40</v>
      </c>
      <c r="N259" s="3">
        <f t="shared" si="48"/>
        <v>16</v>
      </c>
      <c r="O259" s="3">
        <v>10</v>
      </c>
      <c r="P259" s="3">
        <f t="shared" si="49"/>
        <v>6</v>
      </c>
      <c r="Q259" s="3">
        <v>30</v>
      </c>
      <c r="R259" s="3">
        <f t="shared" si="50"/>
        <v>18</v>
      </c>
      <c r="S259" s="3">
        <v>20</v>
      </c>
      <c r="T259" s="3">
        <f t="shared" si="53"/>
        <v>12</v>
      </c>
      <c r="U259" s="3">
        <f t="shared" si="51"/>
        <v>72.8</v>
      </c>
      <c r="V259" s="3"/>
      <c r="W259" s="6"/>
      <c r="X259" s="3">
        <f t="shared" si="54"/>
        <v>0</v>
      </c>
      <c r="Y259" s="3">
        <v>0</v>
      </c>
      <c r="Z259" s="3">
        <f t="shared" si="56"/>
        <v>72.8</v>
      </c>
      <c r="AA259" s="10">
        <v>76077</v>
      </c>
      <c r="AB259" s="10"/>
      <c r="AC259" s="10">
        <f t="shared" si="55"/>
        <v>38038.5</v>
      </c>
      <c r="AD259" s="1"/>
      <c r="AE259" s="1"/>
      <c r="AF259" s="1"/>
      <c r="AG259" s="1"/>
      <c r="AH259" s="35" t="s">
        <v>665</v>
      </c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</row>
    <row r="260" spans="1:100" ht="38.4" customHeight="1" x14ac:dyDescent="0.3">
      <c r="A260" s="3">
        <v>257</v>
      </c>
      <c r="B260" s="7">
        <v>63546</v>
      </c>
      <c r="C260" s="40" t="s">
        <v>519</v>
      </c>
      <c r="D260" s="40"/>
      <c r="E260" s="40"/>
      <c r="F260" s="40"/>
      <c r="G260" s="40"/>
      <c r="H260" s="40"/>
      <c r="I260" s="3">
        <v>22</v>
      </c>
      <c r="J260" s="3">
        <f t="shared" si="46"/>
        <v>8.8000000000000007</v>
      </c>
      <c r="K260" s="3">
        <v>30</v>
      </c>
      <c r="L260" s="3">
        <f t="shared" si="47"/>
        <v>12</v>
      </c>
      <c r="M260" s="3">
        <v>40</v>
      </c>
      <c r="N260" s="3">
        <f t="shared" si="48"/>
        <v>16</v>
      </c>
      <c r="O260" s="3">
        <v>20</v>
      </c>
      <c r="P260" s="3">
        <f t="shared" si="49"/>
        <v>12</v>
      </c>
      <c r="Q260" s="3">
        <v>20</v>
      </c>
      <c r="R260" s="3">
        <f t="shared" si="50"/>
        <v>12</v>
      </c>
      <c r="S260" s="3">
        <v>20</v>
      </c>
      <c r="T260" s="3">
        <f t="shared" si="53"/>
        <v>12</v>
      </c>
      <c r="U260" s="3">
        <f t="shared" si="51"/>
        <v>72.8</v>
      </c>
      <c r="V260" s="3"/>
      <c r="W260" s="6"/>
      <c r="X260" s="3">
        <f t="shared" si="54"/>
        <v>0</v>
      </c>
      <c r="Y260" s="3">
        <v>0</v>
      </c>
      <c r="Z260" s="3">
        <f t="shared" si="56"/>
        <v>72.8</v>
      </c>
      <c r="AA260" s="10">
        <v>225200</v>
      </c>
      <c r="AB260" s="10"/>
      <c r="AC260" s="10">
        <f t="shared" si="55"/>
        <v>112600</v>
      </c>
      <c r="AD260" s="1"/>
      <c r="AE260" s="1"/>
      <c r="AF260" s="1"/>
      <c r="AG260" s="1"/>
      <c r="AH260" s="35" t="s">
        <v>665</v>
      </c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</row>
    <row r="261" spans="1:100" ht="38.4" customHeight="1" x14ac:dyDescent="0.3">
      <c r="A261" s="3">
        <v>258</v>
      </c>
      <c r="B261" s="7">
        <v>63567</v>
      </c>
      <c r="C261" s="40" t="s">
        <v>529</v>
      </c>
      <c r="D261" s="40"/>
      <c r="E261" s="40"/>
      <c r="F261" s="40"/>
      <c r="G261" s="40"/>
      <c r="H261" s="40"/>
      <c r="I261" s="3">
        <v>22</v>
      </c>
      <c r="J261" s="3">
        <f t="shared" si="46"/>
        <v>8.8000000000000007</v>
      </c>
      <c r="K261" s="3">
        <v>15</v>
      </c>
      <c r="L261" s="3">
        <f t="shared" si="47"/>
        <v>6</v>
      </c>
      <c r="M261" s="3">
        <v>40</v>
      </c>
      <c r="N261" s="3">
        <f t="shared" si="48"/>
        <v>16</v>
      </c>
      <c r="O261" s="3">
        <v>20</v>
      </c>
      <c r="P261" s="3">
        <f t="shared" si="49"/>
        <v>12</v>
      </c>
      <c r="Q261" s="3">
        <v>30</v>
      </c>
      <c r="R261" s="3">
        <f t="shared" si="50"/>
        <v>18</v>
      </c>
      <c r="S261" s="3">
        <v>20</v>
      </c>
      <c r="T261" s="3">
        <f t="shared" si="53"/>
        <v>12</v>
      </c>
      <c r="U261" s="3">
        <f t="shared" si="51"/>
        <v>72.8</v>
      </c>
      <c r="V261" s="3"/>
      <c r="W261" s="6"/>
      <c r="X261" s="3">
        <f t="shared" si="54"/>
        <v>0</v>
      </c>
      <c r="Y261" s="3">
        <v>0</v>
      </c>
      <c r="Z261" s="3">
        <f t="shared" si="56"/>
        <v>72.8</v>
      </c>
      <c r="AA261" s="10">
        <v>46846.91</v>
      </c>
      <c r="AB261" s="10"/>
      <c r="AC261" s="10">
        <f t="shared" si="55"/>
        <v>23423.455000000002</v>
      </c>
      <c r="AD261" s="1"/>
      <c r="AE261" s="1"/>
      <c r="AF261" s="1"/>
      <c r="AG261" s="1"/>
      <c r="AH261" s="35" t="s">
        <v>665</v>
      </c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</row>
    <row r="262" spans="1:100" ht="38.4" customHeight="1" x14ac:dyDescent="0.3">
      <c r="A262" s="6">
        <v>259</v>
      </c>
      <c r="B262" s="7">
        <v>63578</v>
      </c>
      <c r="C262" s="40" t="s">
        <v>536</v>
      </c>
      <c r="D262" s="40"/>
      <c r="E262" s="40"/>
      <c r="F262" s="40"/>
      <c r="G262" s="40"/>
      <c r="H262" s="40"/>
      <c r="I262" s="3">
        <v>22</v>
      </c>
      <c r="J262" s="3">
        <f t="shared" si="46"/>
        <v>8.8000000000000007</v>
      </c>
      <c r="K262" s="3">
        <v>30</v>
      </c>
      <c r="L262" s="3">
        <f t="shared" si="47"/>
        <v>12</v>
      </c>
      <c r="M262" s="3">
        <v>40</v>
      </c>
      <c r="N262" s="3">
        <f t="shared" si="48"/>
        <v>16</v>
      </c>
      <c r="O262" s="3">
        <v>20</v>
      </c>
      <c r="P262" s="3">
        <f t="shared" si="49"/>
        <v>12</v>
      </c>
      <c r="Q262" s="3">
        <v>20</v>
      </c>
      <c r="R262" s="3">
        <f t="shared" si="50"/>
        <v>12</v>
      </c>
      <c r="S262" s="3">
        <v>20</v>
      </c>
      <c r="T262" s="3">
        <f t="shared" si="53"/>
        <v>12</v>
      </c>
      <c r="U262" s="3">
        <f t="shared" si="51"/>
        <v>72.8</v>
      </c>
      <c r="V262" s="3"/>
      <c r="W262" s="6"/>
      <c r="X262" s="3">
        <f t="shared" si="54"/>
        <v>0</v>
      </c>
      <c r="Y262" s="3">
        <v>0</v>
      </c>
      <c r="Z262" s="3">
        <f t="shared" si="56"/>
        <v>72.8</v>
      </c>
      <c r="AA262" s="10">
        <v>392038.95</v>
      </c>
      <c r="AB262" s="10"/>
      <c r="AC262" s="10">
        <f t="shared" si="55"/>
        <v>196019.47500000001</v>
      </c>
      <c r="AD262" s="1"/>
      <c r="AE262" s="1"/>
      <c r="AF262" s="1"/>
      <c r="AG262" s="1"/>
      <c r="AH262" s="35" t="s">
        <v>665</v>
      </c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</row>
    <row r="263" spans="1:100" ht="38.4" customHeight="1" x14ac:dyDescent="0.3">
      <c r="A263" s="3">
        <v>260</v>
      </c>
      <c r="B263" s="7">
        <v>63582</v>
      </c>
      <c r="C263" s="40" t="s">
        <v>538</v>
      </c>
      <c r="D263" s="40"/>
      <c r="E263" s="40"/>
      <c r="F263" s="40"/>
      <c r="G263" s="40"/>
      <c r="H263" s="40"/>
      <c r="I263" s="3">
        <v>22</v>
      </c>
      <c r="J263" s="3">
        <f t="shared" si="46"/>
        <v>8.8000000000000007</v>
      </c>
      <c r="K263" s="3">
        <v>30</v>
      </c>
      <c r="L263" s="3">
        <f t="shared" si="47"/>
        <v>12</v>
      </c>
      <c r="M263" s="3">
        <v>40</v>
      </c>
      <c r="N263" s="3">
        <f t="shared" si="48"/>
        <v>16</v>
      </c>
      <c r="O263" s="3">
        <v>20</v>
      </c>
      <c r="P263" s="3">
        <f t="shared" si="49"/>
        <v>12</v>
      </c>
      <c r="Q263" s="3">
        <v>20</v>
      </c>
      <c r="R263" s="3">
        <f t="shared" si="50"/>
        <v>12</v>
      </c>
      <c r="S263" s="3">
        <v>20</v>
      </c>
      <c r="T263" s="3">
        <f t="shared" si="53"/>
        <v>12</v>
      </c>
      <c r="U263" s="3">
        <f t="shared" si="51"/>
        <v>72.8</v>
      </c>
      <c r="V263" s="3"/>
      <c r="W263" s="6"/>
      <c r="X263" s="3">
        <f t="shared" si="54"/>
        <v>0</v>
      </c>
      <c r="Y263" s="3">
        <v>0</v>
      </c>
      <c r="Z263" s="3">
        <f t="shared" si="56"/>
        <v>72.8</v>
      </c>
      <c r="AA263" s="10">
        <v>478055.42</v>
      </c>
      <c r="AB263" s="10"/>
      <c r="AC263" s="10">
        <f t="shared" si="55"/>
        <v>239027.71</v>
      </c>
      <c r="AD263" s="1"/>
      <c r="AE263" s="1"/>
      <c r="AF263" s="1"/>
      <c r="AG263" s="1"/>
      <c r="AH263" s="35" t="s">
        <v>665</v>
      </c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</row>
    <row r="264" spans="1:100" ht="38.4" customHeight="1" x14ac:dyDescent="0.3">
      <c r="A264" s="3">
        <v>261</v>
      </c>
      <c r="B264" s="7">
        <v>63642</v>
      </c>
      <c r="C264" s="40" t="s">
        <v>563</v>
      </c>
      <c r="D264" s="40"/>
      <c r="E264" s="40"/>
      <c r="F264" s="40"/>
      <c r="G264" s="40"/>
      <c r="H264" s="40"/>
      <c r="I264" s="3">
        <v>22</v>
      </c>
      <c r="J264" s="3">
        <f t="shared" si="46"/>
        <v>8.8000000000000007</v>
      </c>
      <c r="K264" s="3">
        <v>15</v>
      </c>
      <c r="L264" s="3">
        <f t="shared" si="47"/>
        <v>6</v>
      </c>
      <c r="M264" s="3">
        <v>40</v>
      </c>
      <c r="N264" s="3">
        <f t="shared" si="48"/>
        <v>16</v>
      </c>
      <c r="O264" s="3">
        <v>30</v>
      </c>
      <c r="P264" s="3">
        <f t="shared" si="49"/>
        <v>18</v>
      </c>
      <c r="Q264" s="3">
        <v>20</v>
      </c>
      <c r="R264" s="3">
        <f t="shared" si="50"/>
        <v>12</v>
      </c>
      <c r="S264" s="3">
        <v>20</v>
      </c>
      <c r="T264" s="3">
        <f t="shared" si="53"/>
        <v>12</v>
      </c>
      <c r="U264" s="3">
        <f t="shared" si="51"/>
        <v>72.8</v>
      </c>
      <c r="V264" s="3"/>
      <c r="W264" s="6"/>
      <c r="X264" s="3">
        <f t="shared" si="54"/>
        <v>0</v>
      </c>
      <c r="Y264" s="3">
        <v>0</v>
      </c>
      <c r="Z264" s="3">
        <f t="shared" si="56"/>
        <v>72.8</v>
      </c>
      <c r="AA264" s="10">
        <v>396486.96</v>
      </c>
      <c r="AB264" s="10"/>
      <c r="AC264" s="10">
        <f t="shared" si="55"/>
        <v>198243.48</v>
      </c>
      <c r="AD264" s="1"/>
      <c r="AE264" s="1"/>
      <c r="AF264" s="1"/>
      <c r="AG264" s="1"/>
      <c r="AH264" s="35" t="s">
        <v>665</v>
      </c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</row>
    <row r="265" spans="1:100" ht="38.4" customHeight="1" x14ac:dyDescent="0.3">
      <c r="A265" s="3">
        <v>262</v>
      </c>
      <c r="B265" s="7">
        <v>63655</v>
      </c>
      <c r="C265" s="40" t="s">
        <v>567</v>
      </c>
      <c r="D265" s="40"/>
      <c r="E265" s="40"/>
      <c r="F265" s="40"/>
      <c r="G265" s="40"/>
      <c r="H265" s="40"/>
      <c r="I265" s="3">
        <v>22</v>
      </c>
      <c r="J265" s="3">
        <f t="shared" si="46"/>
        <v>8.8000000000000007</v>
      </c>
      <c r="K265" s="3">
        <v>15</v>
      </c>
      <c r="L265" s="3">
        <f t="shared" si="47"/>
        <v>6</v>
      </c>
      <c r="M265" s="3">
        <v>40</v>
      </c>
      <c r="N265" s="3">
        <f t="shared" si="48"/>
        <v>16</v>
      </c>
      <c r="O265" s="3">
        <v>30</v>
      </c>
      <c r="P265" s="3">
        <f t="shared" si="49"/>
        <v>18</v>
      </c>
      <c r="Q265" s="3">
        <v>20</v>
      </c>
      <c r="R265" s="3">
        <f t="shared" si="50"/>
        <v>12</v>
      </c>
      <c r="S265" s="3">
        <v>20</v>
      </c>
      <c r="T265" s="3">
        <f t="shared" si="53"/>
        <v>12</v>
      </c>
      <c r="U265" s="3">
        <f t="shared" si="51"/>
        <v>72.8</v>
      </c>
      <c r="V265" s="3"/>
      <c r="W265" s="6"/>
      <c r="X265" s="3">
        <f t="shared" si="54"/>
        <v>0</v>
      </c>
      <c r="Y265" s="3">
        <v>0</v>
      </c>
      <c r="Z265" s="3">
        <f t="shared" si="56"/>
        <v>72.8</v>
      </c>
      <c r="AA265" s="10">
        <v>80000</v>
      </c>
      <c r="AB265" s="10"/>
      <c r="AC265" s="10">
        <f t="shared" si="55"/>
        <v>40000</v>
      </c>
      <c r="AD265" s="1"/>
      <c r="AE265" s="1"/>
      <c r="AF265" s="1"/>
      <c r="AG265" s="1"/>
      <c r="AH265" s="35" t="s">
        <v>665</v>
      </c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</row>
    <row r="266" spans="1:100" ht="38.4" customHeight="1" x14ac:dyDescent="0.3">
      <c r="A266" s="6">
        <v>263</v>
      </c>
      <c r="B266" s="7">
        <v>63660</v>
      </c>
      <c r="C266" s="40" t="s">
        <v>572</v>
      </c>
      <c r="D266" s="40"/>
      <c r="E266" s="40"/>
      <c r="F266" s="40"/>
      <c r="G266" s="40"/>
      <c r="H266" s="40"/>
      <c r="I266" s="3">
        <v>22</v>
      </c>
      <c r="J266" s="3">
        <f t="shared" ref="J266:J330" si="57">I266/100*40</f>
        <v>8.8000000000000007</v>
      </c>
      <c r="K266" s="3">
        <v>15</v>
      </c>
      <c r="L266" s="3">
        <f t="shared" ref="L266:L319" si="58">K266/100*40</f>
        <v>6</v>
      </c>
      <c r="M266" s="3">
        <v>40</v>
      </c>
      <c r="N266" s="3">
        <f t="shared" ref="N266:N319" si="59">M266/100*40</f>
        <v>16</v>
      </c>
      <c r="O266" s="3">
        <v>20</v>
      </c>
      <c r="P266" s="3">
        <f t="shared" ref="P266:P319" si="60">O266/100*60</f>
        <v>12</v>
      </c>
      <c r="Q266" s="3">
        <v>30</v>
      </c>
      <c r="R266" s="3">
        <f t="shared" ref="R266:R319" si="61">Q266/100*60</f>
        <v>18</v>
      </c>
      <c r="S266" s="3">
        <v>20</v>
      </c>
      <c r="T266" s="3">
        <f t="shared" si="53"/>
        <v>12</v>
      </c>
      <c r="U266" s="3">
        <f t="shared" ref="U266:U319" si="62">J266+L266+N266+P266+R266+T266</f>
        <v>72.8</v>
      </c>
      <c r="V266" s="3"/>
      <c r="W266" s="6"/>
      <c r="X266" s="3">
        <f t="shared" si="54"/>
        <v>0</v>
      </c>
      <c r="Y266" s="3">
        <v>0</v>
      </c>
      <c r="Z266" s="3">
        <f t="shared" si="56"/>
        <v>72.8</v>
      </c>
      <c r="AA266" s="10">
        <v>472629.78</v>
      </c>
      <c r="AB266" s="10"/>
      <c r="AC266" s="10">
        <f t="shared" si="55"/>
        <v>236314.89</v>
      </c>
      <c r="AD266" s="1"/>
      <c r="AE266" s="1"/>
      <c r="AF266" s="1"/>
      <c r="AG266" s="1"/>
      <c r="AH266" s="35" t="s">
        <v>665</v>
      </c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</row>
    <row r="267" spans="1:100" ht="38.4" customHeight="1" x14ac:dyDescent="0.3">
      <c r="A267" s="3">
        <v>264</v>
      </c>
      <c r="B267" s="7">
        <v>63676</v>
      </c>
      <c r="C267" s="40" t="s">
        <v>581</v>
      </c>
      <c r="D267" s="40"/>
      <c r="E267" s="40"/>
      <c r="F267" s="40"/>
      <c r="G267" s="40"/>
      <c r="H267" s="40"/>
      <c r="I267" s="3">
        <v>22</v>
      </c>
      <c r="J267" s="3">
        <f t="shared" si="57"/>
        <v>8.8000000000000007</v>
      </c>
      <c r="K267" s="3">
        <v>15</v>
      </c>
      <c r="L267" s="3">
        <f t="shared" si="58"/>
        <v>6</v>
      </c>
      <c r="M267" s="3">
        <v>40</v>
      </c>
      <c r="N267" s="3">
        <f t="shared" si="59"/>
        <v>16</v>
      </c>
      <c r="O267" s="3">
        <v>20</v>
      </c>
      <c r="P267" s="3">
        <f t="shared" si="60"/>
        <v>12</v>
      </c>
      <c r="Q267" s="3">
        <v>30</v>
      </c>
      <c r="R267" s="3">
        <f t="shared" si="61"/>
        <v>18</v>
      </c>
      <c r="S267" s="3">
        <v>20</v>
      </c>
      <c r="T267" s="3">
        <f t="shared" si="53"/>
        <v>12</v>
      </c>
      <c r="U267" s="3">
        <f t="shared" si="62"/>
        <v>72.8</v>
      </c>
      <c r="V267" s="3"/>
      <c r="W267" s="6"/>
      <c r="X267" s="3">
        <f t="shared" si="54"/>
        <v>0</v>
      </c>
      <c r="Y267" s="3">
        <v>0</v>
      </c>
      <c r="Z267" s="3">
        <f t="shared" si="56"/>
        <v>72.8</v>
      </c>
      <c r="AA267" s="10">
        <v>1250000</v>
      </c>
      <c r="AB267" s="10"/>
      <c r="AC267" s="10">
        <f t="shared" si="55"/>
        <v>625000</v>
      </c>
      <c r="AD267" s="1"/>
      <c r="AE267" s="1"/>
      <c r="AF267" s="1"/>
      <c r="AG267" s="1"/>
      <c r="AH267" s="35" t="s">
        <v>665</v>
      </c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</row>
    <row r="268" spans="1:100" ht="38.4" customHeight="1" x14ac:dyDescent="0.3">
      <c r="A268" s="3">
        <v>265</v>
      </c>
      <c r="B268" s="7">
        <v>63686</v>
      </c>
      <c r="C268" s="40" t="s">
        <v>588</v>
      </c>
      <c r="D268" s="40"/>
      <c r="E268" s="40"/>
      <c r="F268" s="40"/>
      <c r="G268" s="40"/>
      <c r="H268" s="40"/>
      <c r="I268" s="3">
        <v>22</v>
      </c>
      <c r="J268" s="3">
        <f t="shared" si="57"/>
        <v>8.8000000000000007</v>
      </c>
      <c r="K268" s="3">
        <v>15</v>
      </c>
      <c r="L268" s="3">
        <f t="shared" si="58"/>
        <v>6</v>
      </c>
      <c r="M268" s="3">
        <v>40</v>
      </c>
      <c r="N268" s="3">
        <f t="shared" si="59"/>
        <v>16</v>
      </c>
      <c r="O268" s="3">
        <v>20</v>
      </c>
      <c r="P268" s="3">
        <f t="shared" si="60"/>
        <v>12</v>
      </c>
      <c r="Q268" s="3">
        <v>30</v>
      </c>
      <c r="R268" s="3">
        <f t="shared" si="61"/>
        <v>18</v>
      </c>
      <c r="S268" s="3">
        <v>20</v>
      </c>
      <c r="T268" s="3">
        <f t="shared" si="53"/>
        <v>12</v>
      </c>
      <c r="U268" s="3">
        <f t="shared" si="62"/>
        <v>72.8</v>
      </c>
      <c r="V268" s="3"/>
      <c r="W268" s="6"/>
      <c r="X268" s="3">
        <f t="shared" si="54"/>
        <v>0</v>
      </c>
      <c r="Y268" s="3">
        <v>0</v>
      </c>
      <c r="Z268" s="3">
        <f t="shared" si="56"/>
        <v>72.8</v>
      </c>
      <c r="AA268" s="10">
        <v>377400</v>
      </c>
      <c r="AB268" s="10"/>
      <c r="AC268" s="10">
        <f t="shared" si="55"/>
        <v>188700</v>
      </c>
      <c r="AD268" s="1"/>
      <c r="AE268" s="1"/>
      <c r="AF268" s="1"/>
      <c r="AG268" s="1"/>
      <c r="AH268" s="35" t="s">
        <v>665</v>
      </c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</row>
    <row r="269" spans="1:100" ht="38.4" customHeight="1" x14ac:dyDescent="0.3">
      <c r="A269" s="3">
        <v>266</v>
      </c>
      <c r="B269" s="7">
        <v>63691</v>
      </c>
      <c r="C269" s="40" t="s">
        <v>591</v>
      </c>
      <c r="D269" s="40"/>
      <c r="E269" s="40"/>
      <c r="F269" s="40"/>
      <c r="G269" s="40"/>
      <c r="H269" s="40"/>
      <c r="I269" s="3">
        <v>22</v>
      </c>
      <c r="J269" s="3">
        <f t="shared" si="57"/>
        <v>8.8000000000000007</v>
      </c>
      <c r="K269" s="3">
        <v>30</v>
      </c>
      <c r="L269" s="3">
        <f t="shared" si="58"/>
        <v>12</v>
      </c>
      <c r="M269" s="3">
        <v>40</v>
      </c>
      <c r="N269" s="3">
        <f t="shared" si="59"/>
        <v>16</v>
      </c>
      <c r="O269" s="3">
        <v>20</v>
      </c>
      <c r="P269" s="3">
        <f t="shared" si="60"/>
        <v>12</v>
      </c>
      <c r="Q269" s="3">
        <v>20</v>
      </c>
      <c r="R269" s="3">
        <f t="shared" si="61"/>
        <v>12</v>
      </c>
      <c r="S269" s="3">
        <v>20</v>
      </c>
      <c r="T269" s="3">
        <f t="shared" si="53"/>
        <v>12</v>
      </c>
      <c r="U269" s="3">
        <f t="shared" si="62"/>
        <v>72.8</v>
      </c>
      <c r="V269" s="3"/>
      <c r="W269" s="6"/>
      <c r="X269" s="3">
        <f t="shared" si="54"/>
        <v>0</v>
      </c>
      <c r="Y269" s="3">
        <v>0</v>
      </c>
      <c r="Z269" s="3">
        <f t="shared" si="56"/>
        <v>72.8</v>
      </c>
      <c r="AA269" s="10">
        <v>575000</v>
      </c>
      <c r="AB269" s="10"/>
      <c r="AC269" s="10">
        <f t="shared" si="55"/>
        <v>287500</v>
      </c>
      <c r="AD269" s="1"/>
      <c r="AE269" s="1"/>
      <c r="AF269" s="1"/>
      <c r="AG269" s="1"/>
      <c r="AH269" s="35" t="s">
        <v>665</v>
      </c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</row>
    <row r="270" spans="1:100" ht="38.4" customHeight="1" x14ac:dyDescent="0.3">
      <c r="A270" s="6">
        <v>267</v>
      </c>
      <c r="B270" s="7">
        <v>63704</v>
      </c>
      <c r="C270" s="40" t="s">
        <v>598</v>
      </c>
      <c r="D270" s="40"/>
      <c r="E270" s="40"/>
      <c r="F270" s="40"/>
      <c r="G270" s="40"/>
      <c r="H270" s="40"/>
      <c r="I270" s="3">
        <v>22</v>
      </c>
      <c r="J270" s="3">
        <f t="shared" si="57"/>
        <v>8.8000000000000007</v>
      </c>
      <c r="K270" s="3">
        <v>15</v>
      </c>
      <c r="L270" s="3">
        <f t="shared" si="58"/>
        <v>6</v>
      </c>
      <c r="M270" s="3">
        <v>40</v>
      </c>
      <c r="N270" s="3">
        <f t="shared" si="59"/>
        <v>16</v>
      </c>
      <c r="O270" s="3">
        <v>30</v>
      </c>
      <c r="P270" s="3">
        <f t="shared" si="60"/>
        <v>18</v>
      </c>
      <c r="Q270" s="3">
        <v>20</v>
      </c>
      <c r="R270" s="3">
        <f t="shared" si="61"/>
        <v>12</v>
      </c>
      <c r="S270" s="3">
        <v>20</v>
      </c>
      <c r="T270" s="3">
        <f t="shared" si="53"/>
        <v>12</v>
      </c>
      <c r="U270" s="3">
        <f t="shared" si="62"/>
        <v>72.8</v>
      </c>
      <c r="V270" s="3"/>
      <c r="W270" s="6"/>
      <c r="X270" s="3">
        <f t="shared" si="54"/>
        <v>0</v>
      </c>
      <c r="Y270" s="3">
        <v>0</v>
      </c>
      <c r="Z270" s="3">
        <f t="shared" si="56"/>
        <v>72.8</v>
      </c>
      <c r="AA270" s="10">
        <v>223278.22</v>
      </c>
      <c r="AB270" s="10"/>
      <c r="AC270" s="10">
        <f t="shared" si="55"/>
        <v>111639.11</v>
      </c>
      <c r="AD270" s="1"/>
      <c r="AE270" s="1"/>
      <c r="AF270" s="1"/>
      <c r="AG270" s="1"/>
      <c r="AH270" s="35" t="s">
        <v>665</v>
      </c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</row>
    <row r="271" spans="1:100" ht="38.4" customHeight="1" x14ac:dyDescent="0.3">
      <c r="A271" s="3">
        <v>268</v>
      </c>
      <c r="B271" s="7">
        <v>63715</v>
      </c>
      <c r="C271" s="40" t="s">
        <v>606</v>
      </c>
      <c r="D271" s="40"/>
      <c r="E271" s="40"/>
      <c r="F271" s="40"/>
      <c r="G271" s="40"/>
      <c r="H271" s="40"/>
      <c r="I271" s="3">
        <v>15</v>
      </c>
      <c r="J271" s="3">
        <f t="shared" si="57"/>
        <v>6</v>
      </c>
      <c r="K271" s="3">
        <v>22</v>
      </c>
      <c r="L271" s="3">
        <f t="shared" si="58"/>
        <v>8.8000000000000007</v>
      </c>
      <c r="M271" s="3">
        <v>40</v>
      </c>
      <c r="N271" s="3">
        <f t="shared" si="59"/>
        <v>16</v>
      </c>
      <c r="O271" s="3">
        <v>20</v>
      </c>
      <c r="P271" s="3">
        <f t="shared" si="60"/>
        <v>12</v>
      </c>
      <c r="Q271" s="3">
        <v>30</v>
      </c>
      <c r="R271" s="3">
        <f t="shared" si="61"/>
        <v>18</v>
      </c>
      <c r="S271" s="3">
        <v>20</v>
      </c>
      <c r="T271" s="3">
        <f t="shared" si="53"/>
        <v>12</v>
      </c>
      <c r="U271" s="3">
        <f t="shared" si="62"/>
        <v>72.8</v>
      </c>
      <c r="V271" s="3"/>
      <c r="W271" s="6"/>
      <c r="X271" s="3">
        <f t="shared" si="54"/>
        <v>0</v>
      </c>
      <c r="Y271" s="3">
        <v>0</v>
      </c>
      <c r="Z271" s="3">
        <f t="shared" si="56"/>
        <v>72.8</v>
      </c>
      <c r="AA271" s="10">
        <v>191838.86</v>
      </c>
      <c r="AB271" s="10"/>
      <c r="AC271" s="10">
        <f t="shared" si="55"/>
        <v>95919.43</v>
      </c>
      <c r="AD271" s="1"/>
      <c r="AE271" s="1"/>
      <c r="AF271" s="1"/>
      <c r="AG271" s="1"/>
      <c r="AH271" s="35" t="s">
        <v>665</v>
      </c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</row>
    <row r="272" spans="1:100" ht="38.4" customHeight="1" x14ac:dyDescent="0.3">
      <c r="A272" s="3">
        <v>269</v>
      </c>
      <c r="B272" s="7">
        <v>63725</v>
      </c>
      <c r="C272" s="40" t="s">
        <v>620</v>
      </c>
      <c r="D272" s="40"/>
      <c r="E272" s="40"/>
      <c r="F272" s="40"/>
      <c r="G272" s="40"/>
      <c r="H272" s="40"/>
      <c r="I272" s="3">
        <v>22</v>
      </c>
      <c r="J272" s="3">
        <f t="shared" si="57"/>
        <v>8.8000000000000007</v>
      </c>
      <c r="K272" s="4">
        <v>15</v>
      </c>
      <c r="L272" s="3">
        <f t="shared" si="58"/>
        <v>6</v>
      </c>
      <c r="M272" s="3">
        <v>40</v>
      </c>
      <c r="N272" s="3">
        <f t="shared" si="59"/>
        <v>16</v>
      </c>
      <c r="O272" s="3">
        <v>30</v>
      </c>
      <c r="P272" s="3">
        <f t="shared" si="60"/>
        <v>18</v>
      </c>
      <c r="Q272" s="3">
        <v>20</v>
      </c>
      <c r="R272" s="3">
        <f t="shared" si="61"/>
        <v>12</v>
      </c>
      <c r="S272" s="3">
        <v>20</v>
      </c>
      <c r="T272" s="3">
        <f t="shared" si="53"/>
        <v>12</v>
      </c>
      <c r="U272" s="3">
        <f t="shared" si="62"/>
        <v>72.8</v>
      </c>
      <c r="V272" s="3"/>
      <c r="W272" s="6"/>
      <c r="X272" s="3">
        <f t="shared" si="54"/>
        <v>0</v>
      </c>
      <c r="Y272" s="3">
        <v>0</v>
      </c>
      <c r="Z272" s="3">
        <f t="shared" si="56"/>
        <v>72.8</v>
      </c>
      <c r="AA272" s="10">
        <v>361078.63</v>
      </c>
      <c r="AB272" s="10"/>
      <c r="AC272" s="10">
        <f t="shared" si="55"/>
        <v>180539.315</v>
      </c>
      <c r="AD272" s="1"/>
      <c r="AE272" s="1"/>
      <c r="AF272" s="1"/>
      <c r="AG272" s="1"/>
      <c r="AH272" s="35" t="s">
        <v>665</v>
      </c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61"/>
      <c r="CC272" s="61"/>
      <c r="CD272" s="61"/>
      <c r="CE272" s="61"/>
      <c r="CF272" s="61"/>
      <c r="CG272" s="61"/>
      <c r="CH272" s="61"/>
      <c r="CI272" s="61"/>
      <c r="CJ272" s="61"/>
      <c r="CK272" s="61"/>
      <c r="CL272" s="61"/>
      <c r="CM272" s="61"/>
      <c r="CN272" s="61"/>
      <c r="CO272" s="61"/>
      <c r="CP272" s="61"/>
      <c r="CQ272" s="61"/>
      <c r="CR272" s="61"/>
      <c r="CS272" s="61"/>
      <c r="CT272" s="61"/>
      <c r="CU272" s="61"/>
      <c r="CV272" s="61"/>
    </row>
    <row r="273" spans="1:100" ht="38.4" customHeight="1" x14ac:dyDescent="0.3">
      <c r="A273" s="3">
        <v>270</v>
      </c>
      <c r="B273" s="7">
        <v>63487</v>
      </c>
      <c r="C273" s="40" t="s">
        <v>491</v>
      </c>
      <c r="D273" s="40"/>
      <c r="E273" s="40"/>
      <c r="F273" s="40"/>
      <c r="G273" s="40"/>
      <c r="H273" s="40"/>
      <c r="I273" s="3">
        <v>15</v>
      </c>
      <c r="J273" s="3">
        <f t="shared" si="57"/>
        <v>6</v>
      </c>
      <c r="K273" s="3">
        <v>15</v>
      </c>
      <c r="L273" s="3">
        <f t="shared" si="58"/>
        <v>6</v>
      </c>
      <c r="M273" s="3">
        <v>40</v>
      </c>
      <c r="N273" s="3">
        <f t="shared" si="59"/>
        <v>16</v>
      </c>
      <c r="O273" s="3">
        <v>20</v>
      </c>
      <c r="P273" s="3">
        <f t="shared" si="60"/>
        <v>12</v>
      </c>
      <c r="Q273" s="3">
        <v>30</v>
      </c>
      <c r="R273" s="3">
        <f t="shared" si="61"/>
        <v>18</v>
      </c>
      <c r="S273" s="3">
        <v>20</v>
      </c>
      <c r="T273" s="3">
        <f t="shared" si="53"/>
        <v>12</v>
      </c>
      <c r="U273" s="3">
        <f t="shared" si="62"/>
        <v>70</v>
      </c>
      <c r="V273" s="3"/>
      <c r="W273" s="6"/>
      <c r="X273" s="3">
        <f t="shared" si="54"/>
        <v>0</v>
      </c>
      <c r="Y273" s="3">
        <v>2.5</v>
      </c>
      <c r="Z273" s="3">
        <f t="shared" si="56"/>
        <v>72.5</v>
      </c>
      <c r="AA273" s="10">
        <v>316720</v>
      </c>
      <c r="AB273" s="10"/>
      <c r="AC273" s="10">
        <f t="shared" si="55"/>
        <v>158360</v>
      </c>
      <c r="AD273" s="1"/>
      <c r="AE273" s="1"/>
      <c r="AF273" s="1"/>
      <c r="AG273" s="1"/>
      <c r="AH273" s="35" t="s">
        <v>665</v>
      </c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1"/>
      <c r="CQ273" s="61"/>
      <c r="CR273" s="61"/>
      <c r="CS273" s="61"/>
      <c r="CT273" s="61"/>
      <c r="CU273" s="61"/>
      <c r="CV273" s="61"/>
    </row>
    <row r="274" spans="1:100" ht="38.4" customHeight="1" x14ac:dyDescent="0.3">
      <c r="A274" s="6">
        <v>271</v>
      </c>
      <c r="B274" s="7">
        <v>63488</v>
      </c>
      <c r="C274" s="40" t="s">
        <v>492</v>
      </c>
      <c r="D274" s="40"/>
      <c r="E274" s="40"/>
      <c r="F274" s="40"/>
      <c r="G274" s="40"/>
      <c r="H274" s="40"/>
      <c r="I274" s="3">
        <v>15</v>
      </c>
      <c r="J274" s="3">
        <f t="shared" si="57"/>
        <v>6</v>
      </c>
      <c r="K274" s="3">
        <v>15</v>
      </c>
      <c r="L274" s="3">
        <f t="shared" si="58"/>
        <v>6</v>
      </c>
      <c r="M274" s="3">
        <v>40</v>
      </c>
      <c r="N274" s="3">
        <f t="shared" si="59"/>
        <v>16</v>
      </c>
      <c r="O274" s="3">
        <v>20</v>
      </c>
      <c r="P274" s="3">
        <f t="shared" si="60"/>
        <v>12</v>
      </c>
      <c r="Q274" s="3">
        <v>30</v>
      </c>
      <c r="R274" s="3">
        <f t="shared" si="61"/>
        <v>18</v>
      </c>
      <c r="S274" s="3">
        <v>20</v>
      </c>
      <c r="T274" s="3">
        <f t="shared" si="53"/>
        <v>12</v>
      </c>
      <c r="U274" s="3">
        <f t="shared" si="62"/>
        <v>70</v>
      </c>
      <c r="V274" s="3"/>
      <c r="W274" s="6"/>
      <c r="X274" s="3">
        <f t="shared" si="54"/>
        <v>0</v>
      </c>
      <c r="Y274" s="3">
        <v>2.5</v>
      </c>
      <c r="Z274" s="3">
        <f t="shared" si="56"/>
        <v>72.5</v>
      </c>
      <c r="AA274" s="10">
        <v>395782.23</v>
      </c>
      <c r="AB274" s="10"/>
      <c r="AC274" s="10">
        <f t="shared" si="55"/>
        <v>197891.11499999999</v>
      </c>
      <c r="AD274" s="1"/>
      <c r="AE274" s="1"/>
      <c r="AF274" s="1"/>
      <c r="AG274" s="1"/>
      <c r="AH274" s="35" t="s">
        <v>665</v>
      </c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1"/>
      <c r="CQ274" s="61"/>
      <c r="CR274" s="61"/>
      <c r="CS274" s="61"/>
      <c r="CT274" s="61"/>
      <c r="CU274" s="61"/>
      <c r="CV274" s="61"/>
    </row>
    <row r="275" spans="1:100" ht="38.4" customHeight="1" x14ac:dyDescent="0.3">
      <c r="A275" s="3">
        <v>272</v>
      </c>
      <c r="B275" s="7">
        <v>63179</v>
      </c>
      <c r="C275" s="40" t="s">
        <v>68</v>
      </c>
      <c r="D275" s="40"/>
      <c r="E275" s="40"/>
      <c r="F275" s="40"/>
      <c r="G275" s="40"/>
      <c r="H275" s="40"/>
      <c r="I275" s="3">
        <v>22</v>
      </c>
      <c r="J275" s="3">
        <f t="shared" si="57"/>
        <v>8.8000000000000007</v>
      </c>
      <c r="K275" s="3">
        <v>22</v>
      </c>
      <c r="L275" s="3">
        <f t="shared" si="58"/>
        <v>8.8000000000000007</v>
      </c>
      <c r="M275" s="3">
        <v>40</v>
      </c>
      <c r="N275" s="3">
        <f t="shared" si="59"/>
        <v>16</v>
      </c>
      <c r="O275" s="3">
        <v>20</v>
      </c>
      <c r="P275" s="3">
        <f t="shared" si="60"/>
        <v>12</v>
      </c>
      <c r="Q275" s="3">
        <v>20</v>
      </c>
      <c r="R275" s="3">
        <f t="shared" si="61"/>
        <v>12</v>
      </c>
      <c r="S275" s="3">
        <v>20</v>
      </c>
      <c r="T275" s="3">
        <f t="shared" si="53"/>
        <v>12</v>
      </c>
      <c r="U275" s="3">
        <f t="shared" si="62"/>
        <v>69.599999999999994</v>
      </c>
      <c r="V275" s="3"/>
      <c r="W275" s="6"/>
      <c r="X275" s="3">
        <v>0</v>
      </c>
      <c r="Y275" s="3">
        <v>2.5</v>
      </c>
      <c r="Z275" s="3">
        <f t="shared" si="56"/>
        <v>72.099999999999994</v>
      </c>
      <c r="AA275" s="10">
        <v>88878.7</v>
      </c>
      <c r="AB275" s="10"/>
      <c r="AC275" s="10">
        <f t="shared" si="55"/>
        <v>44439.35</v>
      </c>
      <c r="AD275" s="1"/>
      <c r="AE275" s="1"/>
      <c r="AF275" s="1"/>
      <c r="AG275" s="1"/>
      <c r="AH275" s="35" t="s">
        <v>665</v>
      </c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61"/>
      <c r="CC275" s="61"/>
      <c r="CD275" s="61"/>
      <c r="CE275" s="61"/>
      <c r="CF275" s="61"/>
      <c r="CG275" s="61"/>
      <c r="CH275" s="61"/>
      <c r="CI275" s="61"/>
      <c r="CJ275" s="61"/>
      <c r="CK275" s="61"/>
      <c r="CL275" s="61"/>
      <c r="CM275" s="61"/>
      <c r="CN275" s="61"/>
      <c r="CO275" s="61"/>
      <c r="CP275" s="61"/>
      <c r="CQ275" s="61"/>
      <c r="CR275" s="61"/>
      <c r="CS275" s="61"/>
      <c r="CT275" s="61"/>
      <c r="CU275" s="61"/>
      <c r="CV275" s="61"/>
    </row>
    <row r="276" spans="1:100" ht="38.4" customHeight="1" x14ac:dyDescent="0.3">
      <c r="A276" s="3">
        <v>273</v>
      </c>
      <c r="B276" s="7">
        <v>63205</v>
      </c>
      <c r="C276" s="40" t="s">
        <v>72</v>
      </c>
      <c r="D276" s="40"/>
      <c r="E276" s="40"/>
      <c r="F276" s="40"/>
      <c r="G276" s="40"/>
      <c r="H276" s="40"/>
      <c r="I276" s="3">
        <v>22</v>
      </c>
      <c r="J276" s="3">
        <f t="shared" si="57"/>
        <v>8.8000000000000007</v>
      </c>
      <c r="K276" s="3">
        <v>22</v>
      </c>
      <c r="L276" s="3">
        <f t="shared" si="58"/>
        <v>8.8000000000000007</v>
      </c>
      <c r="M276" s="3">
        <v>40</v>
      </c>
      <c r="N276" s="3">
        <f t="shared" si="59"/>
        <v>16</v>
      </c>
      <c r="O276" s="3">
        <v>20</v>
      </c>
      <c r="P276" s="3">
        <f t="shared" si="60"/>
        <v>12</v>
      </c>
      <c r="Q276" s="3">
        <v>20</v>
      </c>
      <c r="R276" s="3">
        <f t="shared" si="61"/>
        <v>12</v>
      </c>
      <c r="S276" s="3">
        <v>20</v>
      </c>
      <c r="T276" s="3">
        <f t="shared" si="53"/>
        <v>12</v>
      </c>
      <c r="U276" s="3">
        <f t="shared" si="62"/>
        <v>69.599999999999994</v>
      </c>
      <c r="V276" s="3"/>
      <c r="W276" s="6"/>
      <c r="X276" s="3">
        <v>0</v>
      </c>
      <c r="Y276" s="3">
        <v>2.5</v>
      </c>
      <c r="Z276" s="3">
        <f t="shared" si="56"/>
        <v>72.099999999999994</v>
      </c>
      <c r="AA276" s="10">
        <v>133336.4</v>
      </c>
      <c r="AB276" s="10"/>
      <c r="AC276" s="10">
        <f t="shared" si="55"/>
        <v>66668.2</v>
      </c>
      <c r="AD276" s="1"/>
      <c r="AE276" s="1"/>
      <c r="AF276" s="1"/>
      <c r="AG276" s="1"/>
      <c r="AH276" s="35" t="s">
        <v>665</v>
      </c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</row>
    <row r="277" spans="1:100" ht="38.4" customHeight="1" x14ac:dyDescent="0.3">
      <c r="A277" s="3">
        <v>274</v>
      </c>
      <c r="B277" s="7">
        <v>63764</v>
      </c>
      <c r="C277" s="40" t="s">
        <v>111</v>
      </c>
      <c r="D277" s="40"/>
      <c r="E277" s="40"/>
      <c r="F277" s="40"/>
      <c r="G277" s="40"/>
      <c r="H277" s="40"/>
      <c r="I277" s="3">
        <v>22</v>
      </c>
      <c r="J277" s="3">
        <f t="shared" si="57"/>
        <v>8.8000000000000007</v>
      </c>
      <c r="K277" s="3">
        <v>22</v>
      </c>
      <c r="L277" s="3">
        <f t="shared" si="58"/>
        <v>8.8000000000000007</v>
      </c>
      <c r="M277" s="3">
        <v>40</v>
      </c>
      <c r="N277" s="3">
        <f t="shared" si="59"/>
        <v>16</v>
      </c>
      <c r="O277" s="3">
        <v>20</v>
      </c>
      <c r="P277" s="3">
        <f t="shared" si="60"/>
        <v>12</v>
      </c>
      <c r="Q277" s="3">
        <v>20</v>
      </c>
      <c r="R277" s="3">
        <f t="shared" si="61"/>
        <v>12</v>
      </c>
      <c r="S277" s="3">
        <v>20</v>
      </c>
      <c r="T277" s="3">
        <f t="shared" si="53"/>
        <v>12</v>
      </c>
      <c r="U277" s="3">
        <f t="shared" si="62"/>
        <v>69.599999999999994</v>
      </c>
      <c r="V277" s="3"/>
      <c r="W277" s="6"/>
      <c r="X277" s="3">
        <v>0</v>
      </c>
      <c r="Y277" s="3">
        <v>2.5</v>
      </c>
      <c r="Z277" s="3">
        <f t="shared" si="56"/>
        <v>72.099999999999994</v>
      </c>
      <c r="AA277" s="10">
        <v>186531.67</v>
      </c>
      <c r="AB277" s="10"/>
      <c r="AC277" s="10">
        <f t="shared" si="55"/>
        <v>93265.835000000006</v>
      </c>
      <c r="AD277" s="1"/>
      <c r="AE277" s="1"/>
      <c r="AF277" s="1"/>
      <c r="AG277" s="1"/>
      <c r="AH277" s="35" t="s">
        <v>665</v>
      </c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61"/>
      <c r="CC277" s="61"/>
      <c r="CD277" s="61"/>
      <c r="CE277" s="61"/>
      <c r="CF277" s="61"/>
      <c r="CG277" s="61"/>
      <c r="CH277" s="61"/>
      <c r="CI277" s="61"/>
      <c r="CJ277" s="61"/>
      <c r="CK277" s="61"/>
      <c r="CL277" s="61"/>
      <c r="CM277" s="61"/>
      <c r="CN277" s="61"/>
      <c r="CO277" s="61"/>
      <c r="CP277" s="61"/>
      <c r="CQ277" s="61"/>
      <c r="CR277" s="61"/>
      <c r="CS277" s="61"/>
      <c r="CT277" s="61"/>
      <c r="CU277" s="61"/>
      <c r="CV277" s="61"/>
    </row>
    <row r="278" spans="1:100" ht="38.4" customHeight="1" x14ac:dyDescent="0.3">
      <c r="A278" s="6">
        <v>275</v>
      </c>
      <c r="B278" s="7">
        <v>62377</v>
      </c>
      <c r="C278" s="40" t="s">
        <v>162</v>
      </c>
      <c r="D278" s="40"/>
      <c r="E278" s="40"/>
      <c r="F278" s="40"/>
      <c r="G278" s="40"/>
      <c r="H278" s="40"/>
      <c r="I278" s="3">
        <v>22</v>
      </c>
      <c r="J278" s="3">
        <f t="shared" si="57"/>
        <v>8.8000000000000007</v>
      </c>
      <c r="K278" s="3">
        <v>22</v>
      </c>
      <c r="L278" s="3">
        <f t="shared" si="58"/>
        <v>8.8000000000000007</v>
      </c>
      <c r="M278" s="3">
        <v>40</v>
      </c>
      <c r="N278" s="3">
        <f t="shared" si="59"/>
        <v>16</v>
      </c>
      <c r="O278" s="3">
        <v>20</v>
      </c>
      <c r="P278" s="3">
        <f t="shared" si="60"/>
        <v>12</v>
      </c>
      <c r="Q278" s="3">
        <v>20</v>
      </c>
      <c r="R278" s="3">
        <f t="shared" si="61"/>
        <v>12</v>
      </c>
      <c r="S278" s="3">
        <v>20</v>
      </c>
      <c r="T278" s="3">
        <f t="shared" si="53"/>
        <v>12</v>
      </c>
      <c r="U278" s="3">
        <f t="shared" si="62"/>
        <v>69.599999999999994</v>
      </c>
      <c r="V278" s="3"/>
      <c r="W278" s="6"/>
      <c r="X278" s="3">
        <f>+V278+W278</f>
        <v>0</v>
      </c>
      <c r="Y278" s="3">
        <v>2.5</v>
      </c>
      <c r="Z278" s="3">
        <f t="shared" si="56"/>
        <v>72.099999999999994</v>
      </c>
      <c r="AA278" s="10">
        <v>72593</v>
      </c>
      <c r="AB278" s="10"/>
      <c r="AC278" s="10">
        <f t="shared" si="55"/>
        <v>36296.5</v>
      </c>
      <c r="AD278" s="1"/>
      <c r="AE278" s="1"/>
      <c r="AF278" s="1"/>
      <c r="AG278" s="1"/>
      <c r="AH278" s="35" t="s">
        <v>665</v>
      </c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1"/>
      <c r="CV278" s="61"/>
    </row>
    <row r="279" spans="1:100" ht="38.4" customHeight="1" x14ac:dyDescent="0.3">
      <c r="A279" s="3">
        <v>276</v>
      </c>
      <c r="B279" s="7">
        <v>62648</v>
      </c>
      <c r="C279" s="40" t="s">
        <v>235</v>
      </c>
      <c r="D279" s="40"/>
      <c r="E279" s="40"/>
      <c r="F279" s="40"/>
      <c r="G279" s="40"/>
      <c r="H279" s="40"/>
      <c r="I279" s="3">
        <v>22</v>
      </c>
      <c r="J279" s="3">
        <f t="shared" si="57"/>
        <v>8.8000000000000007</v>
      </c>
      <c r="K279" s="3">
        <v>22</v>
      </c>
      <c r="L279" s="3">
        <f t="shared" si="58"/>
        <v>8.8000000000000007</v>
      </c>
      <c r="M279" s="3">
        <v>40</v>
      </c>
      <c r="N279" s="3">
        <f t="shared" si="59"/>
        <v>16</v>
      </c>
      <c r="O279" s="3">
        <v>20</v>
      </c>
      <c r="P279" s="3">
        <f t="shared" si="60"/>
        <v>12</v>
      </c>
      <c r="Q279" s="3">
        <v>20</v>
      </c>
      <c r="R279" s="3">
        <f t="shared" si="61"/>
        <v>12</v>
      </c>
      <c r="S279" s="3">
        <v>20</v>
      </c>
      <c r="T279" s="3">
        <f t="shared" si="53"/>
        <v>12</v>
      </c>
      <c r="U279" s="3">
        <f t="shared" si="62"/>
        <v>69.599999999999994</v>
      </c>
      <c r="V279" s="3"/>
      <c r="W279" s="6"/>
      <c r="X279" s="3">
        <f>+V279+W279</f>
        <v>0</v>
      </c>
      <c r="Y279" s="3">
        <v>2.5</v>
      </c>
      <c r="Z279" s="3">
        <f t="shared" si="56"/>
        <v>72.099999999999994</v>
      </c>
      <c r="AA279" s="10">
        <v>308145.05</v>
      </c>
      <c r="AB279" s="10"/>
      <c r="AC279" s="10">
        <f t="shared" si="55"/>
        <v>154072.52499999999</v>
      </c>
      <c r="AD279" s="1"/>
      <c r="AE279" s="1"/>
      <c r="AF279" s="1"/>
      <c r="AG279" s="1"/>
      <c r="AH279" s="35" t="s">
        <v>665</v>
      </c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61"/>
      <c r="CC279" s="61"/>
      <c r="CD279" s="61"/>
      <c r="CE279" s="61"/>
      <c r="CF279" s="61"/>
      <c r="CG279" s="61"/>
      <c r="CH279" s="61"/>
      <c r="CI279" s="61"/>
      <c r="CJ279" s="61"/>
      <c r="CK279" s="61"/>
      <c r="CL279" s="61"/>
      <c r="CM279" s="61"/>
      <c r="CN279" s="61"/>
      <c r="CO279" s="61"/>
      <c r="CP279" s="61"/>
      <c r="CQ279" s="61"/>
      <c r="CR279" s="61"/>
      <c r="CS279" s="61"/>
      <c r="CT279" s="61"/>
      <c r="CU279" s="61"/>
      <c r="CV279" s="61"/>
    </row>
    <row r="280" spans="1:100" ht="38.4" customHeight="1" x14ac:dyDescent="0.3">
      <c r="A280" s="3">
        <v>277</v>
      </c>
      <c r="B280" s="7">
        <v>63326</v>
      </c>
      <c r="C280" s="40" t="s">
        <v>424</v>
      </c>
      <c r="D280" s="40"/>
      <c r="E280" s="40"/>
      <c r="F280" s="40"/>
      <c r="G280" s="40"/>
      <c r="H280" s="40"/>
      <c r="I280" s="3">
        <v>22</v>
      </c>
      <c r="J280" s="3">
        <f t="shared" si="57"/>
        <v>8.8000000000000007</v>
      </c>
      <c r="K280" s="3">
        <v>22</v>
      </c>
      <c r="L280" s="3">
        <f t="shared" si="58"/>
        <v>8.8000000000000007</v>
      </c>
      <c r="M280" s="3">
        <v>40</v>
      </c>
      <c r="N280" s="3">
        <f t="shared" si="59"/>
        <v>16</v>
      </c>
      <c r="O280" s="3">
        <v>20</v>
      </c>
      <c r="P280" s="3">
        <f t="shared" si="60"/>
        <v>12</v>
      </c>
      <c r="Q280" s="3">
        <v>20</v>
      </c>
      <c r="R280" s="3">
        <f t="shared" si="61"/>
        <v>12</v>
      </c>
      <c r="S280" s="3">
        <v>20</v>
      </c>
      <c r="T280" s="3">
        <f t="shared" si="53"/>
        <v>12</v>
      </c>
      <c r="U280" s="3">
        <f t="shared" si="62"/>
        <v>69.599999999999994</v>
      </c>
      <c r="V280" s="3"/>
      <c r="W280" s="6"/>
      <c r="X280" s="3">
        <f>+V280+W280</f>
        <v>0</v>
      </c>
      <c r="Y280" s="3">
        <v>2.5</v>
      </c>
      <c r="Z280" s="3">
        <f t="shared" si="56"/>
        <v>72.099999999999994</v>
      </c>
      <c r="AA280" s="10">
        <v>44308.85</v>
      </c>
      <c r="AB280" s="10"/>
      <c r="AC280" s="10">
        <f t="shared" si="55"/>
        <v>22154.424999999999</v>
      </c>
      <c r="AD280" s="1"/>
      <c r="AE280" s="1"/>
      <c r="AF280" s="1"/>
      <c r="AG280" s="1"/>
      <c r="AH280" s="35" t="s">
        <v>665</v>
      </c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  <c r="BY280" s="61"/>
      <c r="BZ280" s="61"/>
      <c r="CA280" s="61"/>
      <c r="CB280" s="61"/>
      <c r="CC280" s="61"/>
      <c r="CD280" s="61"/>
      <c r="CE280" s="61"/>
      <c r="CF280" s="61"/>
      <c r="CG280" s="61"/>
      <c r="CH280" s="61"/>
      <c r="CI280" s="61"/>
      <c r="CJ280" s="61"/>
      <c r="CK280" s="61"/>
      <c r="CL280" s="61"/>
      <c r="CM280" s="61"/>
      <c r="CN280" s="61"/>
      <c r="CO280" s="61"/>
      <c r="CP280" s="61"/>
      <c r="CQ280" s="61"/>
      <c r="CR280" s="61"/>
      <c r="CS280" s="61"/>
      <c r="CT280" s="61"/>
      <c r="CU280" s="61"/>
      <c r="CV280" s="61"/>
    </row>
    <row r="281" spans="1:100" ht="38.4" customHeight="1" x14ac:dyDescent="0.3">
      <c r="A281" s="3">
        <v>278</v>
      </c>
      <c r="B281" s="7">
        <v>63560</v>
      </c>
      <c r="C281" s="40" t="s">
        <v>524</v>
      </c>
      <c r="D281" s="40"/>
      <c r="E281" s="40"/>
      <c r="F281" s="40"/>
      <c r="G281" s="40"/>
      <c r="H281" s="40"/>
      <c r="I281" s="3">
        <v>22</v>
      </c>
      <c r="J281" s="3">
        <f t="shared" si="57"/>
        <v>8.8000000000000007</v>
      </c>
      <c r="K281" s="3">
        <v>22</v>
      </c>
      <c r="L281" s="3">
        <f t="shared" si="58"/>
        <v>8.8000000000000007</v>
      </c>
      <c r="M281" s="3">
        <v>40</v>
      </c>
      <c r="N281" s="3">
        <f t="shared" si="59"/>
        <v>16</v>
      </c>
      <c r="O281" s="3">
        <v>20</v>
      </c>
      <c r="P281" s="3">
        <f t="shared" si="60"/>
        <v>12</v>
      </c>
      <c r="Q281" s="3">
        <v>20</v>
      </c>
      <c r="R281" s="3">
        <f t="shared" si="61"/>
        <v>12</v>
      </c>
      <c r="S281" s="3">
        <v>20</v>
      </c>
      <c r="T281" s="3">
        <f t="shared" si="53"/>
        <v>12</v>
      </c>
      <c r="U281" s="3">
        <f t="shared" si="62"/>
        <v>69.599999999999994</v>
      </c>
      <c r="V281" s="3" t="s">
        <v>20</v>
      </c>
      <c r="W281" s="3" t="s">
        <v>20</v>
      </c>
      <c r="X281" s="3">
        <v>2.5</v>
      </c>
      <c r="Y281" s="3">
        <v>0</v>
      </c>
      <c r="Z281" s="3">
        <f t="shared" si="56"/>
        <v>72.099999999999994</v>
      </c>
      <c r="AA281" s="10">
        <v>398178.95</v>
      </c>
      <c r="AB281" s="10"/>
      <c r="AC281" s="10">
        <f t="shared" si="55"/>
        <v>199089.47500000001</v>
      </c>
      <c r="AD281" s="1"/>
      <c r="AE281" s="1"/>
      <c r="AF281" s="1"/>
      <c r="AG281" s="1"/>
      <c r="AH281" s="35" t="s">
        <v>665</v>
      </c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61"/>
      <c r="CC281" s="61"/>
      <c r="CD281" s="61"/>
      <c r="CE281" s="61"/>
      <c r="CF281" s="61"/>
      <c r="CG281" s="61"/>
      <c r="CH281" s="61"/>
      <c r="CI281" s="61"/>
      <c r="CJ281" s="61"/>
      <c r="CK281" s="61"/>
      <c r="CL281" s="61"/>
      <c r="CM281" s="61"/>
      <c r="CN281" s="61"/>
      <c r="CO281" s="61"/>
      <c r="CP281" s="61"/>
      <c r="CQ281" s="61"/>
      <c r="CR281" s="61"/>
      <c r="CS281" s="61"/>
      <c r="CT281" s="61"/>
      <c r="CU281" s="61"/>
      <c r="CV281" s="61"/>
    </row>
    <row r="282" spans="1:100" ht="38.4" customHeight="1" x14ac:dyDescent="0.3">
      <c r="A282" s="6">
        <v>279</v>
      </c>
      <c r="B282" s="7">
        <v>63114</v>
      </c>
      <c r="C282" s="40" t="s">
        <v>613</v>
      </c>
      <c r="D282" s="40"/>
      <c r="E282" s="40"/>
      <c r="F282" s="40"/>
      <c r="G282" s="40"/>
      <c r="H282" s="40"/>
      <c r="I282" s="3">
        <v>22</v>
      </c>
      <c r="J282" s="3">
        <f t="shared" si="57"/>
        <v>8.8000000000000007</v>
      </c>
      <c r="K282" s="4">
        <v>22</v>
      </c>
      <c r="L282" s="3">
        <f t="shared" si="58"/>
        <v>8.8000000000000007</v>
      </c>
      <c r="M282" s="3">
        <v>40</v>
      </c>
      <c r="N282" s="3">
        <f t="shared" si="59"/>
        <v>16</v>
      </c>
      <c r="O282" s="3">
        <v>20</v>
      </c>
      <c r="P282" s="3">
        <f t="shared" si="60"/>
        <v>12</v>
      </c>
      <c r="Q282" s="3">
        <v>20</v>
      </c>
      <c r="R282" s="3">
        <f t="shared" si="61"/>
        <v>12</v>
      </c>
      <c r="S282" s="3">
        <v>20</v>
      </c>
      <c r="T282" s="3">
        <f t="shared" si="53"/>
        <v>12</v>
      </c>
      <c r="U282" s="3">
        <f t="shared" si="62"/>
        <v>69.599999999999994</v>
      </c>
      <c r="V282" s="3"/>
      <c r="W282" s="6"/>
      <c r="X282" s="3">
        <f>+V282+W282</f>
        <v>0</v>
      </c>
      <c r="Y282" s="3">
        <v>2.5</v>
      </c>
      <c r="Z282" s="3">
        <f t="shared" si="56"/>
        <v>72.099999999999994</v>
      </c>
      <c r="AA282" s="10">
        <v>264465.46999999997</v>
      </c>
      <c r="AB282" s="10"/>
      <c r="AC282" s="10">
        <f t="shared" si="55"/>
        <v>132232.73499999999</v>
      </c>
      <c r="AD282" s="1"/>
      <c r="AE282" s="1"/>
      <c r="AF282" s="1"/>
      <c r="AG282" s="1"/>
      <c r="AH282" s="35" t="s">
        <v>665</v>
      </c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  <c r="BY282" s="61"/>
      <c r="BZ282" s="61"/>
      <c r="CA282" s="61"/>
      <c r="CB282" s="61"/>
      <c r="CC282" s="61"/>
      <c r="CD282" s="61"/>
      <c r="CE282" s="61"/>
      <c r="CF282" s="61"/>
      <c r="CG282" s="61"/>
      <c r="CH282" s="61"/>
      <c r="CI282" s="61"/>
      <c r="CJ282" s="61"/>
      <c r="CK282" s="61"/>
      <c r="CL282" s="61"/>
      <c r="CM282" s="61"/>
      <c r="CN282" s="61"/>
      <c r="CO282" s="61"/>
      <c r="CP282" s="61"/>
      <c r="CQ282" s="61"/>
      <c r="CR282" s="61"/>
      <c r="CS282" s="61"/>
      <c r="CT282" s="61"/>
      <c r="CU282" s="61"/>
      <c r="CV282" s="61"/>
    </row>
    <row r="283" spans="1:100" ht="38.4" customHeight="1" x14ac:dyDescent="0.3">
      <c r="A283" s="3">
        <v>280</v>
      </c>
      <c r="B283" s="7">
        <v>62568</v>
      </c>
      <c r="C283" s="40" t="s">
        <v>216</v>
      </c>
      <c r="D283" s="40"/>
      <c r="E283" s="40"/>
      <c r="F283" s="40"/>
      <c r="G283" s="40"/>
      <c r="H283" s="40"/>
      <c r="I283" s="3">
        <v>15</v>
      </c>
      <c r="J283" s="3">
        <f t="shared" si="57"/>
        <v>6</v>
      </c>
      <c r="K283" s="3">
        <v>15</v>
      </c>
      <c r="L283" s="3">
        <f t="shared" si="58"/>
        <v>6</v>
      </c>
      <c r="M283" s="3">
        <v>30</v>
      </c>
      <c r="N283" s="3">
        <f t="shared" si="59"/>
        <v>12</v>
      </c>
      <c r="O283" s="3">
        <v>20</v>
      </c>
      <c r="P283" s="3">
        <f t="shared" si="60"/>
        <v>12</v>
      </c>
      <c r="Q283" s="3">
        <v>40</v>
      </c>
      <c r="R283" s="3">
        <f t="shared" si="61"/>
        <v>24</v>
      </c>
      <c r="S283" s="3">
        <v>20</v>
      </c>
      <c r="T283" s="3">
        <f t="shared" si="53"/>
        <v>12</v>
      </c>
      <c r="U283" s="3">
        <f t="shared" si="62"/>
        <v>72</v>
      </c>
      <c r="V283" s="3"/>
      <c r="W283" s="6"/>
      <c r="X283" s="3">
        <f>+V283+W283</f>
        <v>0</v>
      </c>
      <c r="Y283" s="3">
        <v>0</v>
      </c>
      <c r="Z283" s="3">
        <f t="shared" si="56"/>
        <v>72</v>
      </c>
      <c r="AA283" s="10">
        <v>107838.56</v>
      </c>
      <c r="AB283" s="10"/>
      <c r="AC283" s="10">
        <f t="shared" si="55"/>
        <v>53919.28</v>
      </c>
      <c r="AD283" s="1"/>
      <c r="AE283" s="1"/>
      <c r="AF283" s="1"/>
      <c r="AG283" s="1"/>
      <c r="AH283" s="35" t="s">
        <v>665</v>
      </c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  <c r="BY283" s="61"/>
      <c r="BZ283" s="61"/>
      <c r="CA283" s="61"/>
      <c r="CB283" s="61"/>
      <c r="CC283" s="61"/>
      <c r="CD283" s="61"/>
      <c r="CE283" s="61"/>
      <c r="CF283" s="61"/>
      <c r="CG283" s="61"/>
      <c r="CH283" s="61"/>
      <c r="CI283" s="61"/>
      <c r="CJ283" s="61"/>
      <c r="CK283" s="61"/>
      <c r="CL283" s="61"/>
      <c r="CM283" s="61"/>
      <c r="CN283" s="61"/>
      <c r="CO283" s="61"/>
      <c r="CP283" s="61"/>
      <c r="CQ283" s="61"/>
      <c r="CR283" s="61"/>
      <c r="CS283" s="61"/>
      <c r="CT283" s="61"/>
      <c r="CU283" s="61"/>
      <c r="CV283" s="61"/>
    </row>
    <row r="284" spans="1:100" ht="38.4" customHeight="1" x14ac:dyDescent="0.3">
      <c r="A284" s="3">
        <v>281</v>
      </c>
      <c r="B284" s="7">
        <v>63003</v>
      </c>
      <c r="C284" s="40" t="s">
        <v>333</v>
      </c>
      <c r="D284" s="40"/>
      <c r="E284" s="40"/>
      <c r="F284" s="40"/>
      <c r="G284" s="40"/>
      <c r="H284" s="40"/>
      <c r="I284" s="3">
        <v>15</v>
      </c>
      <c r="J284" s="3">
        <f>I284/100*40</f>
        <v>6</v>
      </c>
      <c r="K284" s="3">
        <v>15</v>
      </c>
      <c r="L284" s="3">
        <f>K284/100*40</f>
        <v>6</v>
      </c>
      <c r="M284" s="3">
        <v>30</v>
      </c>
      <c r="N284" s="3">
        <f>M284/100*40</f>
        <v>12</v>
      </c>
      <c r="O284" s="3">
        <v>20</v>
      </c>
      <c r="P284" s="3">
        <f>O284/100*60</f>
        <v>12</v>
      </c>
      <c r="Q284" s="3">
        <v>40</v>
      </c>
      <c r="R284" s="3">
        <f>Q284/100*60</f>
        <v>24</v>
      </c>
      <c r="S284" s="3">
        <v>20</v>
      </c>
      <c r="T284" s="3">
        <f>S284/100*60</f>
        <v>12</v>
      </c>
      <c r="U284" s="3">
        <f>J284+L284+N284+P284+R284+T284</f>
        <v>72</v>
      </c>
      <c r="V284" s="3"/>
      <c r="W284" s="6"/>
      <c r="X284" s="3">
        <f>+V284+W284</f>
        <v>0</v>
      </c>
      <c r="Y284" s="3">
        <v>0</v>
      </c>
      <c r="Z284" s="3">
        <f>Y284+X284+U284</f>
        <v>72</v>
      </c>
      <c r="AA284" s="10">
        <v>248089.2</v>
      </c>
      <c r="AB284" s="10"/>
      <c r="AC284" s="10">
        <f>AA284/2</f>
        <v>124044.6</v>
      </c>
      <c r="AD284" s="1"/>
      <c r="AE284" s="1"/>
      <c r="AF284" s="1"/>
      <c r="AG284" s="1"/>
      <c r="AH284" s="35" t="s">
        <v>665</v>
      </c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61"/>
      <c r="CC284" s="61"/>
      <c r="CD284" s="61"/>
      <c r="CE284" s="61"/>
      <c r="CF284" s="61"/>
      <c r="CG284" s="61"/>
      <c r="CH284" s="61"/>
      <c r="CI284" s="61"/>
      <c r="CJ284" s="61"/>
      <c r="CK284" s="61"/>
      <c r="CL284" s="61"/>
      <c r="CM284" s="61"/>
      <c r="CN284" s="61"/>
      <c r="CO284" s="61"/>
      <c r="CP284" s="61"/>
      <c r="CQ284" s="61"/>
      <c r="CR284" s="61"/>
      <c r="CS284" s="61"/>
      <c r="CT284" s="61"/>
      <c r="CU284" s="61"/>
      <c r="CV284" s="61"/>
    </row>
    <row r="285" spans="1:100" ht="38.4" customHeight="1" x14ac:dyDescent="0.3">
      <c r="A285" s="3">
        <v>282</v>
      </c>
      <c r="B285" s="7">
        <v>63563</v>
      </c>
      <c r="C285" s="40" t="s">
        <v>527</v>
      </c>
      <c r="D285" s="40"/>
      <c r="E285" s="40"/>
      <c r="F285" s="40"/>
      <c r="G285" s="40"/>
      <c r="H285" s="40"/>
      <c r="I285" s="3">
        <v>22</v>
      </c>
      <c r="J285" s="3">
        <f t="shared" si="57"/>
        <v>8.8000000000000007</v>
      </c>
      <c r="K285" s="3">
        <v>15</v>
      </c>
      <c r="L285" s="3">
        <f t="shared" si="58"/>
        <v>6</v>
      </c>
      <c r="M285" s="3">
        <v>40</v>
      </c>
      <c r="N285" s="3">
        <f t="shared" si="59"/>
        <v>16</v>
      </c>
      <c r="O285" s="3">
        <v>20</v>
      </c>
      <c r="P285" s="3">
        <f t="shared" si="60"/>
        <v>12</v>
      </c>
      <c r="Q285" s="3">
        <v>20</v>
      </c>
      <c r="R285" s="3">
        <f t="shared" si="61"/>
        <v>12</v>
      </c>
      <c r="S285" s="3">
        <v>20</v>
      </c>
      <c r="T285" s="3">
        <f t="shared" si="53"/>
        <v>12</v>
      </c>
      <c r="U285" s="3">
        <f t="shared" si="62"/>
        <v>66.8</v>
      </c>
      <c r="V285" s="3" t="s">
        <v>20</v>
      </c>
      <c r="W285" s="3" t="s">
        <v>20</v>
      </c>
      <c r="X285" s="3">
        <v>2.5</v>
      </c>
      <c r="Y285" s="3">
        <v>2.5</v>
      </c>
      <c r="Z285" s="3">
        <f t="shared" si="56"/>
        <v>71.8</v>
      </c>
      <c r="AA285" s="10">
        <v>175758.45</v>
      </c>
      <c r="AB285" s="10"/>
      <c r="AC285" s="10">
        <f t="shared" si="55"/>
        <v>87879.225000000006</v>
      </c>
      <c r="AD285" s="1"/>
      <c r="AE285" s="1"/>
      <c r="AF285" s="1"/>
      <c r="AG285" s="1"/>
      <c r="AH285" s="35" t="s">
        <v>665</v>
      </c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  <c r="BY285" s="61"/>
      <c r="BZ285" s="61"/>
      <c r="CA285" s="61"/>
      <c r="CB285" s="61"/>
      <c r="CC285" s="61"/>
      <c r="CD285" s="61"/>
      <c r="CE285" s="61"/>
      <c r="CF285" s="61"/>
      <c r="CG285" s="61"/>
      <c r="CH285" s="61"/>
      <c r="CI285" s="61"/>
      <c r="CJ285" s="61"/>
      <c r="CK285" s="61"/>
      <c r="CL285" s="61"/>
      <c r="CM285" s="61"/>
      <c r="CN285" s="61"/>
      <c r="CO285" s="61"/>
      <c r="CP285" s="61"/>
      <c r="CQ285" s="61"/>
      <c r="CR285" s="61"/>
      <c r="CS285" s="61"/>
      <c r="CT285" s="61"/>
      <c r="CU285" s="61"/>
      <c r="CV285" s="61"/>
    </row>
    <row r="286" spans="1:100" ht="38.4" customHeight="1" x14ac:dyDescent="0.3">
      <c r="A286" s="6">
        <v>283</v>
      </c>
      <c r="B286" s="7">
        <v>62513</v>
      </c>
      <c r="C286" s="40" t="s">
        <v>197</v>
      </c>
      <c r="D286" s="40"/>
      <c r="E286" s="40"/>
      <c r="F286" s="40"/>
      <c r="G286" s="40"/>
      <c r="H286" s="40"/>
      <c r="I286" s="3">
        <v>22</v>
      </c>
      <c r="J286" s="3">
        <f t="shared" si="57"/>
        <v>8.8000000000000007</v>
      </c>
      <c r="K286" s="3">
        <v>22</v>
      </c>
      <c r="L286" s="3">
        <f t="shared" si="58"/>
        <v>8.8000000000000007</v>
      </c>
      <c r="M286" s="3">
        <v>30</v>
      </c>
      <c r="N286" s="3">
        <f t="shared" si="59"/>
        <v>12</v>
      </c>
      <c r="O286" s="3">
        <v>20</v>
      </c>
      <c r="P286" s="3">
        <f t="shared" si="60"/>
        <v>12</v>
      </c>
      <c r="Q286" s="3">
        <v>30</v>
      </c>
      <c r="R286" s="3">
        <f t="shared" si="61"/>
        <v>18</v>
      </c>
      <c r="S286" s="3">
        <v>20</v>
      </c>
      <c r="T286" s="3">
        <f t="shared" si="53"/>
        <v>12</v>
      </c>
      <c r="U286" s="3">
        <f t="shared" si="62"/>
        <v>71.599999999999994</v>
      </c>
      <c r="V286" s="3"/>
      <c r="W286" s="6"/>
      <c r="X286" s="3">
        <f t="shared" ref="X286:X292" si="63">+V286+W286</f>
        <v>0</v>
      </c>
      <c r="Y286" s="3">
        <v>0</v>
      </c>
      <c r="Z286" s="3">
        <f t="shared" si="56"/>
        <v>71.599999999999994</v>
      </c>
      <c r="AA286" s="10">
        <v>169138.31</v>
      </c>
      <c r="AB286" s="10"/>
      <c r="AC286" s="10">
        <f t="shared" si="55"/>
        <v>84569.154999999999</v>
      </c>
      <c r="AD286" s="1"/>
      <c r="AE286" s="1"/>
      <c r="AF286" s="1"/>
      <c r="AG286" s="1"/>
      <c r="AH286" s="35" t="s">
        <v>665</v>
      </c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  <c r="BY286" s="61"/>
      <c r="BZ286" s="61"/>
      <c r="CA286" s="61"/>
      <c r="CB286" s="61"/>
      <c r="CC286" s="61"/>
      <c r="CD286" s="61"/>
      <c r="CE286" s="61"/>
      <c r="CF286" s="61"/>
      <c r="CG286" s="61"/>
      <c r="CH286" s="61"/>
      <c r="CI286" s="61"/>
      <c r="CJ286" s="61"/>
      <c r="CK286" s="61"/>
      <c r="CL286" s="61"/>
      <c r="CM286" s="61"/>
      <c r="CN286" s="61"/>
      <c r="CO286" s="61"/>
      <c r="CP286" s="61"/>
      <c r="CQ286" s="61"/>
      <c r="CR286" s="61"/>
      <c r="CS286" s="61"/>
      <c r="CT286" s="61"/>
      <c r="CU286" s="61"/>
      <c r="CV286" s="61"/>
    </row>
    <row r="287" spans="1:100" ht="38.4" customHeight="1" x14ac:dyDescent="0.3">
      <c r="A287" s="3">
        <v>284</v>
      </c>
      <c r="B287" s="7">
        <v>62838</v>
      </c>
      <c r="C287" s="40" t="s">
        <v>295</v>
      </c>
      <c r="D287" s="40"/>
      <c r="E287" s="40"/>
      <c r="F287" s="40"/>
      <c r="G287" s="40"/>
      <c r="H287" s="40"/>
      <c r="I287" s="3">
        <v>22</v>
      </c>
      <c r="J287" s="3">
        <f t="shared" si="57"/>
        <v>8.8000000000000007</v>
      </c>
      <c r="K287" s="3">
        <v>22</v>
      </c>
      <c r="L287" s="3">
        <f t="shared" si="58"/>
        <v>8.8000000000000007</v>
      </c>
      <c r="M287" s="3">
        <v>30</v>
      </c>
      <c r="N287" s="3">
        <f t="shared" si="59"/>
        <v>12</v>
      </c>
      <c r="O287" s="3">
        <v>20</v>
      </c>
      <c r="P287" s="3">
        <f t="shared" si="60"/>
        <v>12</v>
      </c>
      <c r="Q287" s="3">
        <v>30</v>
      </c>
      <c r="R287" s="3">
        <f t="shared" si="61"/>
        <v>18</v>
      </c>
      <c r="S287" s="3">
        <v>20</v>
      </c>
      <c r="T287" s="3">
        <f t="shared" ref="T287:T319" si="64">S287/100*60</f>
        <v>12</v>
      </c>
      <c r="U287" s="3">
        <f t="shared" si="62"/>
        <v>71.599999999999994</v>
      </c>
      <c r="V287" s="3"/>
      <c r="W287" s="6"/>
      <c r="X287" s="3">
        <f t="shared" si="63"/>
        <v>0</v>
      </c>
      <c r="Y287" s="3">
        <v>0</v>
      </c>
      <c r="Z287" s="3">
        <f t="shared" si="56"/>
        <v>71.599999999999994</v>
      </c>
      <c r="AA287" s="10">
        <v>326000</v>
      </c>
      <c r="AB287" s="10"/>
      <c r="AC287" s="10">
        <f t="shared" ref="AC287:AC351" si="65">AA287/2</f>
        <v>163000</v>
      </c>
      <c r="AD287" s="1"/>
      <c r="AE287" s="1"/>
      <c r="AF287" s="1"/>
      <c r="AG287" s="1"/>
      <c r="AH287" s="35" t="s">
        <v>665</v>
      </c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  <c r="BY287" s="61"/>
      <c r="BZ287" s="61"/>
      <c r="CA287" s="61"/>
      <c r="CB287" s="61"/>
      <c r="CC287" s="61"/>
      <c r="CD287" s="61"/>
      <c r="CE287" s="61"/>
      <c r="CF287" s="61"/>
      <c r="CG287" s="61"/>
      <c r="CH287" s="61"/>
      <c r="CI287" s="61"/>
      <c r="CJ287" s="61"/>
      <c r="CK287" s="61"/>
      <c r="CL287" s="61"/>
      <c r="CM287" s="61"/>
      <c r="CN287" s="61"/>
      <c r="CO287" s="61"/>
      <c r="CP287" s="61"/>
      <c r="CQ287" s="61"/>
      <c r="CR287" s="61"/>
      <c r="CS287" s="61"/>
      <c r="CT287" s="61"/>
      <c r="CU287" s="61"/>
      <c r="CV287" s="61"/>
    </row>
    <row r="288" spans="1:100" ht="38.4" customHeight="1" x14ac:dyDescent="0.3">
      <c r="A288" s="3">
        <v>285</v>
      </c>
      <c r="B288" s="7">
        <v>62672</v>
      </c>
      <c r="C288" s="40" t="s">
        <v>608</v>
      </c>
      <c r="D288" s="40"/>
      <c r="E288" s="40"/>
      <c r="F288" s="40"/>
      <c r="G288" s="40"/>
      <c r="H288" s="40"/>
      <c r="I288" s="4">
        <v>22</v>
      </c>
      <c r="J288" s="3">
        <f t="shared" si="57"/>
        <v>8.8000000000000007</v>
      </c>
      <c r="K288" s="4">
        <v>22</v>
      </c>
      <c r="L288" s="3">
        <f t="shared" si="58"/>
        <v>8.8000000000000007</v>
      </c>
      <c r="M288" s="3">
        <v>30</v>
      </c>
      <c r="N288" s="3">
        <f t="shared" si="59"/>
        <v>12</v>
      </c>
      <c r="O288" s="4">
        <v>20</v>
      </c>
      <c r="P288" s="3">
        <f t="shared" si="60"/>
        <v>12</v>
      </c>
      <c r="Q288" s="4">
        <v>30</v>
      </c>
      <c r="R288" s="3">
        <f t="shared" si="61"/>
        <v>18</v>
      </c>
      <c r="S288" s="3">
        <v>20</v>
      </c>
      <c r="T288" s="3">
        <f t="shared" si="64"/>
        <v>12</v>
      </c>
      <c r="U288" s="3">
        <f t="shared" si="62"/>
        <v>71.599999999999994</v>
      </c>
      <c r="V288" s="3"/>
      <c r="W288" s="6"/>
      <c r="X288" s="3">
        <f t="shared" si="63"/>
        <v>0</v>
      </c>
      <c r="Y288" s="3">
        <v>0</v>
      </c>
      <c r="Z288" s="3">
        <f t="shared" si="56"/>
        <v>71.599999999999994</v>
      </c>
      <c r="AA288" s="10">
        <v>398153</v>
      </c>
      <c r="AB288" s="10"/>
      <c r="AC288" s="10">
        <f t="shared" si="65"/>
        <v>199076.5</v>
      </c>
      <c r="AD288" s="1"/>
      <c r="AE288" s="1"/>
      <c r="AF288" s="1"/>
      <c r="AG288" s="1"/>
      <c r="AH288" s="35" t="s">
        <v>665</v>
      </c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  <c r="CR288" s="61"/>
      <c r="CS288" s="61"/>
      <c r="CT288" s="61"/>
      <c r="CU288" s="61"/>
      <c r="CV288" s="61"/>
    </row>
    <row r="289" spans="1:100" ht="38.4" customHeight="1" x14ac:dyDescent="0.3">
      <c r="A289" s="3">
        <v>286</v>
      </c>
      <c r="B289" s="7">
        <v>63866</v>
      </c>
      <c r="C289" s="40" t="s">
        <v>651</v>
      </c>
      <c r="D289" s="40"/>
      <c r="E289" s="40"/>
      <c r="F289" s="40"/>
      <c r="G289" s="40"/>
      <c r="H289" s="40"/>
      <c r="I289" s="3">
        <v>22</v>
      </c>
      <c r="J289" s="3">
        <f t="shared" si="57"/>
        <v>8.8000000000000007</v>
      </c>
      <c r="K289" s="3">
        <v>22</v>
      </c>
      <c r="L289" s="3">
        <f t="shared" si="58"/>
        <v>8.8000000000000007</v>
      </c>
      <c r="M289" s="3">
        <v>30</v>
      </c>
      <c r="N289" s="3">
        <f t="shared" si="59"/>
        <v>12</v>
      </c>
      <c r="O289" s="3">
        <v>30</v>
      </c>
      <c r="P289" s="3">
        <f t="shared" si="60"/>
        <v>18</v>
      </c>
      <c r="Q289" s="3">
        <v>20</v>
      </c>
      <c r="R289" s="3">
        <f t="shared" si="61"/>
        <v>12</v>
      </c>
      <c r="S289" s="3">
        <v>20</v>
      </c>
      <c r="T289" s="3">
        <f t="shared" si="64"/>
        <v>12</v>
      </c>
      <c r="U289" s="3">
        <f t="shared" si="62"/>
        <v>71.599999999999994</v>
      </c>
      <c r="V289" s="3"/>
      <c r="W289" s="6"/>
      <c r="X289" s="3">
        <f t="shared" si="63"/>
        <v>0</v>
      </c>
      <c r="Y289" s="3">
        <v>0</v>
      </c>
      <c r="Z289" s="3">
        <f t="shared" si="56"/>
        <v>71.599999999999994</v>
      </c>
      <c r="AA289" s="10">
        <v>393953</v>
      </c>
      <c r="AB289" s="10"/>
      <c r="AC289" s="10">
        <f t="shared" si="65"/>
        <v>196976.5</v>
      </c>
      <c r="AD289" s="1"/>
      <c r="AE289" s="1"/>
      <c r="AF289" s="1"/>
      <c r="AG289" s="1"/>
      <c r="AH289" s="35" t="s">
        <v>665</v>
      </c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61"/>
      <c r="CC289" s="61"/>
      <c r="CD289" s="61"/>
      <c r="CE289" s="61"/>
      <c r="CF289" s="61"/>
      <c r="CG289" s="61"/>
      <c r="CH289" s="61"/>
      <c r="CI289" s="61"/>
      <c r="CJ289" s="61"/>
      <c r="CK289" s="61"/>
      <c r="CL289" s="61"/>
      <c r="CM289" s="61"/>
      <c r="CN289" s="61"/>
      <c r="CO289" s="61"/>
      <c r="CP289" s="61"/>
      <c r="CQ289" s="61"/>
      <c r="CR289" s="61"/>
      <c r="CS289" s="61"/>
      <c r="CT289" s="61"/>
      <c r="CU289" s="61"/>
      <c r="CV289" s="61"/>
    </row>
    <row r="290" spans="1:100" ht="38.4" customHeight="1" x14ac:dyDescent="0.3">
      <c r="A290" s="6">
        <v>287</v>
      </c>
      <c r="B290" s="7">
        <v>62885</v>
      </c>
      <c r="C290" s="40" t="s">
        <v>312</v>
      </c>
      <c r="D290" s="40"/>
      <c r="E290" s="40"/>
      <c r="F290" s="40"/>
      <c r="G290" s="40"/>
      <c r="H290" s="40"/>
      <c r="I290" s="3">
        <v>22</v>
      </c>
      <c r="J290" s="3">
        <f t="shared" si="57"/>
        <v>8.8000000000000007</v>
      </c>
      <c r="K290" s="3">
        <v>30</v>
      </c>
      <c r="L290" s="3">
        <f t="shared" si="58"/>
        <v>12</v>
      </c>
      <c r="M290" s="3">
        <v>30</v>
      </c>
      <c r="N290" s="3">
        <f t="shared" si="59"/>
        <v>12</v>
      </c>
      <c r="O290" s="3">
        <v>20</v>
      </c>
      <c r="P290" s="3">
        <f t="shared" si="60"/>
        <v>12</v>
      </c>
      <c r="Q290" s="3">
        <v>20</v>
      </c>
      <c r="R290" s="3">
        <f t="shared" si="61"/>
        <v>12</v>
      </c>
      <c r="S290" s="3">
        <v>20</v>
      </c>
      <c r="T290" s="3">
        <f t="shared" si="64"/>
        <v>12</v>
      </c>
      <c r="U290" s="3">
        <f t="shared" si="62"/>
        <v>68.8</v>
      </c>
      <c r="V290" s="3"/>
      <c r="W290" s="6"/>
      <c r="X290" s="3">
        <f t="shared" si="63"/>
        <v>0</v>
      </c>
      <c r="Y290" s="3">
        <v>2.5</v>
      </c>
      <c r="Z290" s="3">
        <f t="shared" si="56"/>
        <v>71.3</v>
      </c>
      <c r="AA290" s="10">
        <v>85198.720000000001</v>
      </c>
      <c r="AB290" s="10"/>
      <c r="AC290" s="10">
        <f t="shared" si="65"/>
        <v>42599.360000000001</v>
      </c>
      <c r="AD290" s="1"/>
      <c r="AE290" s="1"/>
      <c r="AF290" s="1"/>
      <c r="AG290" s="1"/>
      <c r="AH290" s="35" t="s">
        <v>665</v>
      </c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  <c r="CR290" s="61"/>
      <c r="CS290" s="61"/>
      <c r="CT290" s="61"/>
      <c r="CU290" s="61"/>
      <c r="CV290" s="61"/>
    </row>
    <row r="291" spans="1:100" ht="38.4" customHeight="1" x14ac:dyDescent="0.3">
      <c r="A291" s="3">
        <v>288</v>
      </c>
      <c r="B291" s="7">
        <v>63595</v>
      </c>
      <c r="C291" s="40" t="s">
        <v>544</v>
      </c>
      <c r="D291" s="40"/>
      <c r="E291" s="40"/>
      <c r="F291" s="40"/>
      <c r="G291" s="40"/>
      <c r="H291" s="40"/>
      <c r="I291" s="3">
        <v>22</v>
      </c>
      <c r="J291" s="3">
        <f t="shared" si="57"/>
        <v>8.8000000000000007</v>
      </c>
      <c r="K291" s="3">
        <v>15</v>
      </c>
      <c r="L291" s="3">
        <f t="shared" si="58"/>
        <v>6</v>
      </c>
      <c r="M291" s="3">
        <v>30</v>
      </c>
      <c r="N291" s="3">
        <f t="shared" si="59"/>
        <v>12</v>
      </c>
      <c r="O291" s="3">
        <v>20</v>
      </c>
      <c r="P291" s="3">
        <f t="shared" si="60"/>
        <v>12</v>
      </c>
      <c r="Q291" s="3">
        <v>30</v>
      </c>
      <c r="R291" s="3">
        <f t="shared" si="61"/>
        <v>18</v>
      </c>
      <c r="S291" s="3">
        <v>20</v>
      </c>
      <c r="T291" s="3">
        <f t="shared" si="64"/>
        <v>12</v>
      </c>
      <c r="U291" s="3">
        <f t="shared" si="62"/>
        <v>68.8</v>
      </c>
      <c r="V291" s="3"/>
      <c r="W291" s="6"/>
      <c r="X291" s="3">
        <f t="shared" si="63"/>
        <v>0</v>
      </c>
      <c r="Y291" s="3">
        <v>2.5</v>
      </c>
      <c r="Z291" s="3">
        <f t="shared" si="56"/>
        <v>71.3</v>
      </c>
      <c r="AA291" s="10">
        <v>459272.73</v>
      </c>
      <c r="AB291" s="10"/>
      <c r="AC291" s="10">
        <f t="shared" si="65"/>
        <v>229636.36499999999</v>
      </c>
      <c r="AD291" s="1"/>
      <c r="AE291" s="1"/>
      <c r="AF291" s="1"/>
      <c r="AG291" s="1"/>
      <c r="AH291" s="35" t="s">
        <v>665</v>
      </c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  <c r="BY291" s="61"/>
      <c r="BZ291" s="61"/>
      <c r="CA291" s="61"/>
      <c r="CB291" s="61"/>
      <c r="CC291" s="61"/>
      <c r="CD291" s="61"/>
      <c r="CE291" s="61"/>
      <c r="CF291" s="61"/>
      <c r="CG291" s="61"/>
      <c r="CH291" s="61"/>
      <c r="CI291" s="61"/>
      <c r="CJ291" s="61"/>
      <c r="CK291" s="61"/>
      <c r="CL291" s="61"/>
      <c r="CM291" s="61"/>
      <c r="CN291" s="61"/>
      <c r="CO291" s="61"/>
      <c r="CP291" s="61"/>
      <c r="CQ291" s="61"/>
      <c r="CR291" s="61"/>
      <c r="CS291" s="61"/>
      <c r="CT291" s="61"/>
      <c r="CU291" s="61"/>
      <c r="CV291" s="61"/>
    </row>
    <row r="292" spans="1:100" ht="38.4" customHeight="1" x14ac:dyDescent="0.3">
      <c r="A292" s="3">
        <v>289</v>
      </c>
      <c r="B292" s="7">
        <v>63862</v>
      </c>
      <c r="C292" s="40" t="s">
        <v>153</v>
      </c>
      <c r="D292" s="40"/>
      <c r="E292" s="40"/>
      <c r="F292" s="40"/>
      <c r="G292" s="40"/>
      <c r="H292" s="40"/>
      <c r="I292" s="3">
        <v>15</v>
      </c>
      <c r="J292" s="3">
        <f t="shared" si="57"/>
        <v>6</v>
      </c>
      <c r="K292" s="3">
        <v>15</v>
      </c>
      <c r="L292" s="3">
        <f t="shared" si="58"/>
        <v>6</v>
      </c>
      <c r="M292" s="3">
        <v>40</v>
      </c>
      <c r="N292" s="3">
        <f t="shared" si="59"/>
        <v>16</v>
      </c>
      <c r="O292" s="3">
        <v>20</v>
      </c>
      <c r="P292" s="3">
        <f t="shared" si="60"/>
        <v>12</v>
      </c>
      <c r="Q292" s="3">
        <v>30</v>
      </c>
      <c r="R292" s="3">
        <f t="shared" si="61"/>
        <v>18</v>
      </c>
      <c r="S292" s="3">
        <v>20</v>
      </c>
      <c r="T292" s="3">
        <f t="shared" si="64"/>
        <v>12</v>
      </c>
      <c r="U292" s="3">
        <f t="shared" si="62"/>
        <v>70</v>
      </c>
      <c r="V292" s="3"/>
      <c r="W292" s="6"/>
      <c r="X292" s="3">
        <f t="shared" si="63"/>
        <v>0</v>
      </c>
      <c r="Y292" s="3">
        <v>0</v>
      </c>
      <c r="Z292" s="3">
        <f t="shared" si="56"/>
        <v>70</v>
      </c>
      <c r="AA292" s="10">
        <v>47840</v>
      </c>
      <c r="AB292" s="10"/>
      <c r="AC292" s="10">
        <f t="shared" si="65"/>
        <v>23920</v>
      </c>
      <c r="AD292" s="1"/>
      <c r="AE292" s="1"/>
      <c r="AF292" s="1"/>
      <c r="AG292" s="1"/>
      <c r="AH292" s="35" t="s">
        <v>665</v>
      </c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  <c r="BY292" s="61"/>
      <c r="BZ292" s="61"/>
      <c r="CA292" s="61"/>
      <c r="CB292" s="61"/>
      <c r="CC292" s="61"/>
      <c r="CD292" s="61"/>
      <c r="CE292" s="61"/>
      <c r="CF292" s="61"/>
      <c r="CG292" s="61"/>
      <c r="CH292" s="61"/>
      <c r="CI292" s="61"/>
      <c r="CJ292" s="61"/>
      <c r="CK292" s="61"/>
      <c r="CL292" s="61"/>
      <c r="CM292" s="61"/>
      <c r="CN292" s="61"/>
      <c r="CO292" s="61"/>
      <c r="CP292" s="61"/>
      <c r="CQ292" s="61"/>
      <c r="CR292" s="61"/>
      <c r="CS292" s="61"/>
      <c r="CT292" s="61"/>
      <c r="CU292" s="61"/>
      <c r="CV292" s="61"/>
    </row>
    <row r="293" spans="1:100" ht="38.4" customHeight="1" x14ac:dyDescent="0.3">
      <c r="A293" s="3">
        <v>290</v>
      </c>
      <c r="B293" s="7">
        <v>62281</v>
      </c>
      <c r="C293" s="40" t="s">
        <v>22</v>
      </c>
      <c r="D293" s="40"/>
      <c r="E293" s="40"/>
      <c r="F293" s="40"/>
      <c r="G293" s="40"/>
      <c r="H293" s="40"/>
      <c r="I293" s="3">
        <v>15</v>
      </c>
      <c r="J293" s="3">
        <f t="shared" si="57"/>
        <v>6</v>
      </c>
      <c r="K293" s="3">
        <v>30</v>
      </c>
      <c r="L293" s="3">
        <f t="shared" si="58"/>
        <v>12</v>
      </c>
      <c r="M293" s="3">
        <v>40</v>
      </c>
      <c r="N293" s="3">
        <f t="shared" si="59"/>
        <v>16</v>
      </c>
      <c r="O293" s="3">
        <v>20</v>
      </c>
      <c r="P293" s="3">
        <f t="shared" si="60"/>
        <v>12</v>
      </c>
      <c r="Q293" s="3">
        <v>20</v>
      </c>
      <c r="R293" s="3">
        <f t="shared" si="61"/>
        <v>12</v>
      </c>
      <c r="S293" s="3">
        <v>20</v>
      </c>
      <c r="T293" s="3">
        <f t="shared" si="64"/>
        <v>12</v>
      </c>
      <c r="U293" s="3">
        <f t="shared" si="62"/>
        <v>70</v>
      </c>
      <c r="V293" s="3"/>
      <c r="W293" s="6"/>
      <c r="X293" s="3">
        <v>0</v>
      </c>
      <c r="Y293" s="3">
        <v>0</v>
      </c>
      <c r="Z293" s="3">
        <f t="shared" ref="Z293:Z357" si="66">Y293+X293+U293</f>
        <v>70</v>
      </c>
      <c r="AA293" s="10">
        <v>261615.52</v>
      </c>
      <c r="AB293" s="10"/>
      <c r="AC293" s="10">
        <f t="shared" si="65"/>
        <v>130807.76</v>
      </c>
      <c r="AD293" s="1"/>
      <c r="AE293" s="1"/>
      <c r="AF293" s="1"/>
      <c r="AG293" s="1"/>
      <c r="AH293" s="35" t="s">
        <v>665</v>
      </c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  <c r="BY293" s="61"/>
      <c r="BZ293" s="61"/>
      <c r="CA293" s="61"/>
      <c r="CB293" s="61"/>
      <c r="CC293" s="61"/>
      <c r="CD293" s="61"/>
      <c r="CE293" s="61"/>
      <c r="CF293" s="61"/>
      <c r="CG293" s="61"/>
      <c r="CH293" s="61"/>
      <c r="CI293" s="61"/>
      <c r="CJ293" s="61"/>
      <c r="CK293" s="61"/>
      <c r="CL293" s="61"/>
      <c r="CM293" s="61"/>
      <c r="CN293" s="61"/>
      <c r="CO293" s="61"/>
      <c r="CP293" s="61"/>
      <c r="CQ293" s="61"/>
      <c r="CR293" s="61"/>
      <c r="CS293" s="61"/>
      <c r="CT293" s="61"/>
      <c r="CU293" s="61"/>
      <c r="CV293" s="61"/>
    </row>
    <row r="294" spans="1:100" ht="38.4" customHeight="1" x14ac:dyDescent="0.3">
      <c r="A294" s="6">
        <v>291</v>
      </c>
      <c r="B294" s="7">
        <v>62313</v>
      </c>
      <c r="C294" s="40" t="s">
        <v>24</v>
      </c>
      <c r="D294" s="40"/>
      <c r="E294" s="40"/>
      <c r="F294" s="40"/>
      <c r="G294" s="40"/>
      <c r="H294" s="40"/>
      <c r="I294" s="3">
        <v>15</v>
      </c>
      <c r="J294" s="3">
        <f t="shared" si="57"/>
        <v>6</v>
      </c>
      <c r="K294" s="3">
        <v>30</v>
      </c>
      <c r="L294" s="3">
        <f t="shared" si="58"/>
        <v>12</v>
      </c>
      <c r="M294" s="3">
        <v>40</v>
      </c>
      <c r="N294" s="3">
        <f t="shared" si="59"/>
        <v>16</v>
      </c>
      <c r="O294" s="3">
        <v>20</v>
      </c>
      <c r="P294" s="3">
        <f t="shared" si="60"/>
        <v>12</v>
      </c>
      <c r="Q294" s="3">
        <v>20</v>
      </c>
      <c r="R294" s="3">
        <f t="shared" si="61"/>
        <v>12</v>
      </c>
      <c r="S294" s="3">
        <v>20</v>
      </c>
      <c r="T294" s="3">
        <f t="shared" si="64"/>
        <v>12</v>
      </c>
      <c r="U294" s="3">
        <f t="shared" si="62"/>
        <v>70</v>
      </c>
      <c r="V294" s="3"/>
      <c r="W294" s="6"/>
      <c r="X294" s="3">
        <v>0</v>
      </c>
      <c r="Y294" s="3">
        <v>0</v>
      </c>
      <c r="Z294" s="3">
        <f t="shared" si="66"/>
        <v>70</v>
      </c>
      <c r="AA294" s="10">
        <v>72249</v>
      </c>
      <c r="AB294" s="10"/>
      <c r="AC294" s="10">
        <f t="shared" si="65"/>
        <v>36124.5</v>
      </c>
      <c r="AD294" s="1"/>
      <c r="AE294" s="1"/>
      <c r="AF294" s="1"/>
      <c r="AG294" s="1"/>
      <c r="AH294" s="35" t="s">
        <v>665</v>
      </c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  <c r="CR294" s="61"/>
      <c r="CS294" s="61"/>
      <c r="CT294" s="61"/>
      <c r="CU294" s="61"/>
      <c r="CV294" s="61"/>
    </row>
    <row r="295" spans="1:100" ht="38.4" customHeight="1" x14ac:dyDescent="0.3">
      <c r="A295" s="3">
        <v>292</v>
      </c>
      <c r="B295" s="7">
        <v>62920</v>
      </c>
      <c r="C295" s="40" t="s">
        <v>30</v>
      </c>
      <c r="D295" s="40"/>
      <c r="E295" s="40"/>
      <c r="F295" s="40"/>
      <c r="G295" s="40"/>
      <c r="H295" s="40"/>
      <c r="I295" s="3">
        <v>15</v>
      </c>
      <c r="J295" s="3">
        <f t="shared" si="57"/>
        <v>6</v>
      </c>
      <c r="K295" s="3">
        <v>30</v>
      </c>
      <c r="L295" s="3">
        <f t="shared" si="58"/>
        <v>12</v>
      </c>
      <c r="M295" s="3">
        <v>40</v>
      </c>
      <c r="N295" s="3">
        <f t="shared" si="59"/>
        <v>16</v>
      </c>
      <c r="O295" s="3">
        <v>20</v>
      </c>
      <c r="P295" s="3">
        <f t="shared" si="60"/>
        <v>12</v>
      </c>
      <c r="Q295" s="3">
        <v>20</v>
      </c>
      <c r="R295" s="3">
        <f t="shared" si="61"/>
        <v>12</v>
      </c>
      <c r="S295" s="3">
        <v>20</v>
      </c>
      <c r="T295" s="3">
        <f t="shared" si="64"/>
        <v>12</v>
      </c>
      <c r="U295" s="3">
        <f t="shared" si="62"/>
        <v>70</v>
      </c>
      <c r="V295" s="3"/>
      <c r="W295" s="6"/>
      <c r="X295" s="3">
        <v>0</v>
      </c>
      <c r="Y295" s="3">
        <v>0</v>
      </c>
      <c r="Z295" s="3">
        <f t="shared" si="66"/>
        <v>70</v>
      </c>
      <c r="AA295" s="10">
        <v>90870.55</v>
      </c>
      <c r="AB295" s="10"/>
      <c r="AC295" s="10">
        <f t="shared" si="65"/>
        <v>45435.275000000001</v>
      </c>
      <c r="AD295" s="1"/>
      <c r="AE295" s="1"/>
      <c r="AF295" s="1"/>
      <c r="AG295" s="1"/>
      <c r="AH295" s="35" t="s">
        <v>665</v>
      </c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  <c r="BY295" s="61"/>
      <c r="BZ295" s="61"/>
      <c r="CA295" s="61"/>
      <c r="CB295" s="61"/>
      <c r="CC295" s="61"/>
      <c r="CD295" s="61"/>
      <c r="CE295" s="61"/>
      <c r="CF295" s="61"/>
      <c r="CG295" s="61"/>
      <c r="CH295" s="61"/>
      <c r="CI295" s="61"/>
      <c r="CJ295" s="61"/>
      <c r="CK295" s="61"/>
      <c r="CL295" s="61"/>
      <c r="CM295" s="61"/>
      <c r="CN295" s="61"/>
      <c r="CO295" s="61"/>
      <c r="CP295" s="61"/>
      <c r="CQ295" s="61"/>
      <c r="CR295" s="61"/>
      <c r="CS295" s="61"/>
      <c r="CT295" s="61"/>
      <c r="CU295" s="61"/>
      <c r="CV295" s="61"/>
    </row>
    <row r="296" spans="1:100" ht="38.4" customHeight="1" x14ac:dyDescent="0.3">
      <c r="A296" s="3">
        <v>293</v>
      </c>
      <c r="B296" s="7">
        <v>62962</v>
      </c>
      <c r="C296" s="40" t="s">
        <v>50</v>
      </c>
      <c r="D296" s="40"/>
      <c r="E296" s="40"/>
      <c r="F296" s="40"/>
      <c r="G296" s="40"/>
      <c r="H296" s="40"/>
      <c r="I296" s="3">
        <v>15</v>
      </c>
      <c r="J296" s="3">
        <f t="shared" si="57"/>
        <v>6</v>
      </c>
      <c r="K296" s="3">
        <v>30</v>
      </c>
      <c r="L296" s="3">
        <f t="shared" si="58"/>
        <v>12</v>
      </c>
      <c r="M296" s="3">
        <v>40</v>
      </c>
      <c r="N296" s="3">
        <f t="shared" si="59"/>
        <v>16</v>
      </c>
      <c r="O296" s="3">
        <v>20</v>
      </c>
      <c r="P296" s="3">
        <f t="shared" si="60"/>
        <v>12</v>
      </c>
      <c r="Q296" s="3">
        <v>20</v>
      </c>
      <c r="R296" s="3">
        <f t="shared" si="61"/>
        <v>12</v>
      </c>
      <c r="S296" s="3">
        <v>20</v>
      </c>
      <c r="T296" s="3">
        <f t="shared" si="64"/>
        <v>12</v>
      </c>
      <c r="U296" s="3">
        <f t="shared" si="62"/>
        <v>70</v>
      </c>
      <c r="V296" s="3"/>
      <c r="W296" s="6"/>
      <c r="X296" s="3">
        <v>0</v>
      </c>
      <c r="Y296" s="3">
        <v>0</v>
      </c>
      <c r="Z296" s="3">
        <f t="shared" si="66"/>
        <v>70</v>
      </c>
      <c r="AA296" s="10">
        <v>265780</v>
      </c>
      <c r="AB296" s="10"/>
      <c r="AC296" s="10">
        <f t="shared" si="65"/>
        <v>132890</v>
      </c>
      <c r="AD296" s="1"/>
      <c r="AE296" s="1"/>
      <c r="AF296" s="1"/>
      <c r="AG296" s="1"/>
      <c r="AH296" s="35" t="s">
        <v>665</v>
      </c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61"/>
      <c r="CC296" s="61"/>
      <c r="CD296" s="61"/>
      <c r="CE296" s="61"/>
      <c r="CF296" s="61"/>
      <c r="CG296" s="61"/>
      <c r="CH296" s="61"/>
      <c r="CI296" s="61"/>
      <c r="CJ296" s="61"/>
      <c r="CK296" s="61"/>
      <c r="CL296" s="61"/>
      <c r="CM296" s="61"/>
      <c r="CN296" s="61"/>
      <c r="CO296" s="61"/>
      <c r="CP296" s="61"/>
      <c r="CQ296" s="61"/>
      <c r="CR296" s="61"/>
      <c r="CS296" s="61"/>
      <c r="CT296" s="61"/>
      <c r="CU296" s="61"/>
      <c r="CV296" s="61"/>
    </row>
    <row r="297" spans="1:100" ht="38.4" customHeight="1" x14ac:dyDescent="0.3">
      <c r="A297" s="3">
        <v>294</v>
      </c>
      <c r="B297" s="7">
        <v>63805</v>
      </c>
      <c r="C297" s="40" t="s">
        <v>130</v>
      </c>
      <c r="D297" s="40"/>
      <c r="E297" s="40"/>
      <c r="F297" s="40"/>
      <c r="G297" s="40"/>
      <c r="H297" s="40"/>
      <c r="I297" s="3">
        <v>15</v>
      </c>
      <c r="J297" s="3">
        <f t="shared" si="57"/>
        <v>6</v>
      </c>
      <c r="K297" s="3">
        <v>15</v>
      </c>
      <c r="L297" s="3">
        <f t="shared" si="58"/>
        <v>6</v>
      </c>
      <c r="M297" s="3">
        <v>40</v>
      </c>
      <c r="N297" s="3">
        <f t="shared" si="59"/>
        <v>16</v>
      </c>
      <c r="O297" s="3">
        <v>20</v>
      </c>
      <c r="P297" s="3">
        <f t="shared" si="60"/>
        <v>12</v>
      </c>
      <c r="Q297" s="3">
        <v>30</v>
      </c>
      <c r="R297" s="3">
        <f t="shared" si="61"/>
        <v>18</v>
      </c>
      <c r="S297" s="3">
        <v>20</v>
      </c>
      <c r="T297" s="3">
        <f t="shared" si="64"/>
        <v>12</v>
      </c>
      <c r="U297" s="3">
        <f t="shared" si="62"/>
        <v>70</v>
      </c>
      <c r="V297" s="3"/>
      <c r="W297" s="6"/>
      <c r="X297" s="3">
        <v>0</v>
      </c>
      <c r="Y297" s="3">
        <v>0</v>
      </c>
      <c r="Z297" s="3">
        <f t="shared" si="66"/>
        <v>70</v>
      </c>
      <c r="AA297" s="10">
        <v>201172.52</v>
      </c>
      <c r="AB297" s="10"/>
      <c r="AC297" s="10">
        <f t="shared" si="65"/>
        <v>100586.26</v>
      </c>
      <c r="AD297" s="1"/>
      <c r="AE297" s="1"/>
      <c r="AF297" s="1"/>
      <c r="AG297" s="1"/>
      <c r="AH297" s="35" t="s">
        <v>665</v>
      </c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61"/>
      <c r="CC297" s="61"/>
      <c r="CD297" s="61"/>
      <c r="CE297" s="61"/>
      <c r="CF297" s="61"/>
      <c r="CG297" s="61"/>
      <c r="CH297" s="61"/>
      <c r="CI297" s="61"/>
      <c r="CJ297" s="61"/>
      <c r="CK297" s="61"/>
      <c r="CL297" s="61"/>
      <c r="CM297" s="61"/>
      <c r="CN297" s="61"/>
      <c r="CO297" s="61"/>
      <c r="CP297" s="61"/>
      <c r="CQ297" s="61"/>
      <c r="CR297" s="61"/>
      <c r="CS297" s="61"/>
      <c r="CT297" s="61"/>
      <c r="CU297" s="61"/>
      <c r="CV297" s="61"/>
    </row>
    <row r="298" spans="1:100" ht="38.4" customHeight="1" x14ac:dyDescent="0.3">
      <c r="A298" s="6">
        <v>295</v>
      </c>
      <c r="B298" s="7">
        <v>63816</v>
      </c>
      <c r="C298" s="40" t="s">
        <v>138</v>
      </c>
      <c r="D298" s="40"/>
      <c r="E298" s="40"/>
      <c r="F298" s="40"/>
      <c r="G298" s="40"/>
      <c r="H298" s="40"/>
      <c r="I298" s="3">
        <v>15</v>
      </c>
      <c r="J298" s="3">
        <f t="shared" si="57"/>
        <v>6</v>
      </c>
      <c r="K298" s="3">
        <v>15</v>
      </c>
      <c r="L298" s="3">
        <f t="shared" si="58"/>
        <v>6</v>
      </c>
      <c r="M298" s="3">
        <v>40</v>
      </c>
      <c r="N298" s="3">
        <f t="shared" si="59"/>
        <v>16</v>
      </c>
      <c r="O298" s="3">
        <v>20</v>
      </c>
      <c r="P298" s="3">
        <f t="shared" si="60"/>
        <v>12</v>
      </c>
      <c r="Q298" s="3">
        <v>30</v>
      </c>
      <c r="R298" s="3">
        <f t="shared" si="61"/>
        <v>18</v>
      </c>
      <c r="S298" s="3">
        <v>20</v>
      </c>
      <c r="T298" s="3">
        <f t="shared" si="64"/>
        <v>12</v>
      </c>
      <c r="U298" s="3">
        <f t="shared" si="62"/>
        <v>70</v>
      </c>
      <c r="V298" s="3"/>
      <c r="W298" s="6"/>
      <c r="X298" s="3">
        <v>0</v>
      </c>
      <c r="Y298" s="3">
        <v>0</v>
      </c>
      <c r="Z298" s="3">
        <f t="shared" si="66"/>
        <v>70</v>
      </c>
      <c r="AA298" s="10">
        <v>247886</v>
      </c>
      <c r="AB298" s="10"/>
      <c r="AC298" s="10">
        <f t="shared" si="65"/>
        <v>123943</v>
      </c>
      <c r="AD298" s="1"/>
      <c r="AE298" s="1"/>
      <c r="AF298" s="1"/>
      <c r="AG298" s="1"/>
      <c r="AH298" s="35" t="s">
        <v>665</v>
      </c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1"/>
      <c r="CV298" s="61"/>
    </row>
    <row r="299" spans="1:100" ht="38.4" customHeight="1" x14ac:dyDescent="0.3">
      <c r="A299" s="3">
        <v>296</v>
      </c>
      <c r="B299" s="7">
        <v>63829</v>
      </c>
      <c r="C299" s="40" t="s">
        <v>148</v>
      </c>
      <c r="D299" s="40"/>
      <c r="E299" s="40"/>
      <c r="F299" s="40"/>
      <c r="G299" s="40"/>
      <c r="H299" s="40"/>
      <c r="I299" s="3">
        <v>15</v>
      </c>
      <c r="J299" s="3">
        <f t="shared" si="57"/>
        <v>6</v>
      </c>
      <c r="K299" s="3">
        <v>30</v>
      </c>
      <c r="L299" s="3">
        <f t="shared" si="58"/>
        <v>12</v>
      </c>
      <c r="M299" s="3">
        <v>40</v>
      </c>
      <c r="N299" s="3">
        <f t="shared" si="59"/>
        <v>16</v>
      </c>
      <c r="O299" s="3">
        <v>20</v>
      </c>
      <c r="P299" s="3">
        <f t="shared" si="60"/>
        <v>12</v>
      </c>
      <c r="Q299" s="3">
        <v>20</v>
      </c>
      <c r="R299" s="3">
        <f t="shared" si="61"/>
        <v>12</v>
      </c>
      <c r="S299" s="3">
        <v>20</v>
      </c>
      <c r="T299" s="3">
        <f t="shared" si="64"/>
        <v>12</v>
      </c>
      <c r="U299" s="3">
        <f t="shared" si="62"/>
        <v>70</v>
      </c>
      <c r="V299" s="3"/>
      <c r="W299" s="6"/>
      <c r="X299" s="3">
        <v>0</v>
      </c>
      <c r="Y299" s="3">
        <v>0</v>
      </c>
      <c r="Z299" s="3">
        <f t="shared" si="66"/>
        <v>70</v>
      </c>
      <c r="AA299" s="10">
        <v>69229</v>
      </c>
      <c r="AB299" s="10"/>
      <c r="AC299" s="10">
        <f t="shared" si="65"/>
        <v>34614.5</v>
      </c>
      <c r="AD299" s="1"/>
      <c r="AE299" s="1"/>
      <c r="AF299" s="1"/>
      <c r="AG299" s="1"/>
      <c r="AH299" s="35" t="s">
        <v>665</v>
      </c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61"/>
      <c r="CC299" s="61"/>
      <c r="CD299" s="61"/>
      <c r="CE299" s="61"/>
      <c r="CF299" s="61"/>
      <c r="CG299" s="61"/>
      <c r="CH299" s="61"/>
      <c r="CI299" s="61"/>
      <c r="CJ299" s="61"/>
      <c r="CK299" s="61"/>
      <c r="CL299" s="61"/>
      <c r="CM299" s="61"/>
      <c r="CN299" s="61"/>
      <c r="CO299" s="61"/>
      <c r="CP299" s="61"/>
      <c r="CQ299" s="61"/>
      <c r="CR299" s="61"/>
      <c r="CS299" s="61"/>
      <c r="CT299" s="61"/>
      <c r="CU299" s="61"/>
      <c r="CV299" s="61"/>
    </row>
    <row r="300" spans="1:100" ht="38.4" customHeight="1" x14ac:dyDescent="0.3">
      <c r="A300" s="3">
        <v>297</v>
      </c>
      <c r="B300" s="7">
        <v>62991</v>
      </c>
      <c r="C300" s="40" t="s">
        <v>325</v>
      </c>
      <c r="D300" s="40"/>
      <c r="E300" s="40"/>
      <c r="F300" s="40"/>
      <c r="G300" s="40"/>
      <c r="H300" s="40"/>
      <c r="I300" s="3">
        <v>15</v>
      </c>
      <c r="J300" s="3">
        <f t="shared" si="57"/>
        <v>6</v>
      </c>
      <c r="K300" s="3">
        <v>30</v>
      </c>
      <c r="L300" s="3">
        <f t="shared" si="58"/>
        <v>12</v>
      </c>
      <c r="M300" s="3">
        <v>40</v>
      </c>
      <c r="N300" s="3">
        <f t="shared" si="59"/>
        <v>16</v>
      </c>
      <c r="O300" s="3">
        <v>20</v>
      </c>
      <c r="P300" s="3">
        <f t="shared" si="60"/>
        <v>12</v>
      </c>
      <c r="Q300" s="3">
        <v>20</v>
      </c>
      <c r="R300" s="3">
        <f t="shared" si="61"/>
        <v>12</v>
      </c>
      <c r="S300" s="3">
        <v>20</v>
      </c>
      <c r="T300" s="3">
        <f t="shared" si="64"/>
        <v>12</v>
      </c>
      <c r="U300" s="3">
        <f t="shared" si="62"/>
        <v>70</v>
      </c>
      <c r="V300" s="3"/>
      <c r="W300" s="6"/>
      <c r="X300" s="3">
        <f t="shared" ref="X300:X317" si="67">+V300+W300</f>
        <v>0</v>
      </c>
      <c r="Y300" s="3">
        <v>0</v>
      </c>
      <c r="Z300" s="3">
        <f t="shared" si="66"/>
        <v>70</v>
      </c>
      <c r="AA300" s="10">
        <v>131064.22</v>
      </c>
      <c r="AB300" s="10"/>
      <c r="AC300" s="10">
        <f t="shared" si="65"/>
        <v>65532.11</v>
      </c>
      <c r="AD300" s="1"/>
      <c r="AE300" s="1"/>
      <c r="AF300" s="1"/>
      <c r="AG300" s="1"/>
      <c r="AH300" s="35" t="s">
        <v>665</v>
      </c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1"/>
      <c r="CV300" s="61"/>
    </row>
    <row r="301" spans="1:100" ht="38.4" customHeight="1" x14ac:dyDescent="0.3">
      <c r="A301" s="3">
        <v>298</v>
      </c>
      <c r="B301" s="7">
        <v>62993</v>
      </c>
      <c r="C301" s="40" t="s">
        <v>327</v>
      </c>
      <c r="D301" s="40"/>
      <c r="E301" s="40"/>
      <c r="F301" s="40"/>
      <c r="G301" s="40"/>
      <c r="H301" s="40"/>
      <c r="I301" s="3">
        <v>15</v>
      </c>
      <c r="J301" s="3">
        <f t="shared" si="57"/>
        <v>6</v>
      </c>
      <c r="K301" s="3">
        <v>15</v>
      </c>
      <c r="L301" s="3">
        <f t="shared" si="58"/>
        <v>6</v>
      </c>
      <c r="M301" s="3">
        <v>40</v>
      </c>
      <c r="N301" s="3">
        <f t="shared" si="59"/>
        <v>16</v>
      </c>
      <c r="O301" s="3">
        <v>20</v>
      </c>
      <c r="P301" s="3">
        <f t="shared" si="60"/>
        <v>12</v>
      </c>
      <c r="Q301" s="3">
        <v>30</v>
      </c>
      <c r="R301" s="3">
        <f t="shared" si="61"/>
        <v>18</v>
      </c>
      <c r="S301" s="3">
        <v>20</v>
      </c>
      <c r="T301" s="3">
        <f t="shared" si="64"/>
        <v>12</v>
      </c>
      <c r="U301" s="3">
        <f t="shared" si="62"/>
        <v>70</v>
      </c>
      <c r="V301" s="3"/>
      <c r="W301" s="6"/>
      <c r="X301" s="3">
        <f t="shared" si="67"/>
        <v>0</v>
      </c>
      <c r="Y301" s="3">
        <v>0</v>
      </c>
      <c r="Z301" s="3">
        <f t="shared" si="66"/>
        <v>70</v>
      </c>
      <c r="AA301" s="10">
        <v>398676</v>
      </c>
      <c r="AB301" s="10"/>
      <c r="AC301" s="10">
        <f t="shared" si="65"/>
        <v>199338</v>
      </c>
      <c r="AD301" s="1"/>
      <c r="AE301" s="1"/>
      <c r="AF301" s="1"/>
      <c r="AG301" s="1"/>
      <c r="AH301" s="35" t="s">
        <v>665</v>
      </c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</row>
    <row r="302" spans="1:100" ht="38.4" customHeight="1" x14ac:dyDescent="0.3">
      <c r="A302" s="6">
        <v>299</v>
      </c>
      <c r="B302" s="7">
        <v>63002</v>
      </c>
      <c r="C302" s="40" t="s">
        <v>332</v>
      </c>
      <c r="D302" s="40"/>
      <c r="E302" s="40"/>
      <c r="F302" s="40"/>
      <c r="G302" s="40"/>
      <c r="H302" s="40"/>
      <c r="I302" s="3">
        <v>15</v>
      </c>
      <c r="J302" s="3">
        <f t="shared" si="57"/>
        <v>6</v>
      </c>
      <c r="K302" s="3">
        <v>15</v>
      </c>
      <c r="L302" s="3">
        <f t="shared" si="58"/>
        <v>6</v>
      </c>
      <c r="M302" s="3">
        <v>40</v>
      </c>
      <c r="N302" s="3">
        <f t="shared" si="59"/>
        <v>16</v>
      </c>
      <c r="O302" s="3">
        <v>20</v>
      </c>
      <c r="P302" s="3">
        <f t="shared" si="60"/>
        <v>12</v>
      </c>
      <c r="Q302" s="3">
        <v>30</v>
      </c>
      <c r="R302" s="3">
        <f t="shared" si="61"/>
        <v>18</v>
      </c>
      <c r="S302" s="3">
        <v>20</v>
      </c>
      <c r="T302" s="3">
        <f t="shared" si="64"/>
        <v>12</v>
      </c>
      <c r="U302" s="3">
        <f t="shared" si="62"/>
        <v>70</v>
      </c>
      <c r="V302" s="3"/>
      <c r="W302" s="6"/>
      <c r="X302" s="3">
        <f t="shared" si="67"/>
        <v>0</v>
      </c>
      <c r="Y302" s="3">
        <v>0</v>
      </c>
      <c r="Z302" s="3">
        <f t="shared" si="66"/>
        <v>70</v>
      </c>
      <c r="AA302" s="10">
        <v>670271.98</v>
      </c>
      <c r="AB302" s="10"/>
      <c r="AC302" s="10">
        <f t="shared" si="65"/>
        <v>335135.99</v>
      </c>
      <c r="AD302" s="1"/>
      <c r="AE302" s="1"/>
      <c r="AF302" s="1"/>
      <c r="AG302" s="1"/>
      <c r="AH302" s="35" t="s">
        <v>665</v>
      </c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</row>
    <row r="303" spans="1:100" ht="38.4" customHeight="1" x14ac:dyDescent="0.3">
      <c r="A303" s="3">
        <v>300</v>
      </c>
      <c r="B303" s="7">
        <v>63030</v>
      </c>
      <c r="C303" s="40" t="s">
        <v>349</v>
      </c>
      <c r="D303" s="40"/>
      <c r="E303" s="40"/>
      <c r="F303" s="40"/>
      <c r="G303" s="40"/>
      <c r="H303" s="40"/>
      <c r="I303" s="3">
        <v>15</v>
      </c>
      <c r="J303" s="3">
        <f t="shared" si="57"/>
        <v>6</v>
      </c>
      <c r="K303" s="3">
        <v>15</v>
      </c>
      <c r="L303" s="3">
        <f t="shared" si="58"/>
        <v>6</v>
      </c>
      <c r="M303" s="3">
        <v>40</v>
      </c>
      <c r="N303" s="3">
        <f t="shared" si="59"/>
        <v>16</v>
      </c>
      <c r="O303" s="3">
        <v>20</v>
      </c>
      <c r="P303" s="3">
        <f t="shared" si="60"/>
        <v>12</v>
      </c>
      <c r="Q303" s="3">
        <v>30</v>
      </c>
      <c r="R303" s="3">
        <f t="shared" si="61"/>
        <v>18</v>
      </c>
      <c r="S303" s="3">
        <v>20</v>
      </c>
      <c r="T303" s="3">
        <f t="shared" si="64"/>
        <v>12</v>
      </c>
      <c r="U303" s="3">
        <f t="shared" si="62"/>
        <v>70</v>
      </c>
      <c r="V303" s="3"/>
      <c r="W303" s="6"/>
      <c r="X303" s="3">
        <f t="shared" si="67"/>
        <v>0</v>
      </c>
      <c r="Y303" s="3">
        <v>0</v>
      </c>
      <c r="Z303" s="3">
        <f t="shared" si="66"/>
        <v>70</v>
      </c>
      <c r="AA303" s="10">
        <v>211535</v>
      </c>
      <c r="AB303" s="10"/>
      <c r="AC303" s="10">
        <f t="shared" si="65"/>
        <v>105767.5</v>
      </c>
      <c r="AD303" s="1"/>
      <c r="AE303" s="1"/>
      <c r="AF303" s="1"/>
      <c r="AG303" s="1"/>
      <c r="AH303" s="35" t="s">
        <v>665</v>
      </c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  <c r="CI303" s="61"/>
      <c r="CJ303" s="61"/>
      <c r="CK303" s="61"/>
      <c r="CL303" s="61"/>
      <c r="CM303" s="61"/>
      <c r="CN303" s="61"/>
      <c r="CO303" s="61"/>
      <c r="CP303" s="61"/>
      <c r="CQ303" s="61"/>
      <c r="CR303" s="61"/>
      <c r="CS303" s="61"/>
      <c r="CT303" s="61"/>
      <c r="CU303" s="61"/>
      <c r="CV303" s="61"/>
    </row>
    <row r="304" spans="1:100" ht="38.4" customHeight="1" x14ac:dyDescent="0.3">
      <c r="A304" s="3">
        <v>301</v>
      </c>
      <c r="B304" s="7">
        <v>63045</v>
      </c>
      <c r="C304" s="40" t="s">
        <v>359</v>
      </c>
      <c r="D304" s="40"/>
      <c r="E304" s="40"/>
      <c r="F304" s="40"/>
      <c r="G304" s="40"/>
      <c r="H304" s="40"/>
      <c r="I304" s="3">
        <v>15</v>
      </c>
      <c r="J304" s="3">
        <f t="shared" si="57"/>
        <v>6</v>
      </c>
      <c r="K304" s="3">
        <v>15</v>
      </c>
      <c r="L304" s="3">
        <f t="shared" si="58"/>
        <v>6</v>
      </c>
      <c r="M304" s="3">
        <v>40</v>
      </c>
      <c r="N304" s="3">
        <f t="shared" si="59"/>
        <v>16</v>
      </c>
      <c r="O304" s="3">
        <v>20</v>
      </c>
      <c r="P304" s="3">
        <f t="shared" si="60"/>
        <v>12</v>
      </c>
      <c r="Q304" s="3">
        <v>30</v>
      </c>
      <c r="R304" s="3">
        <f t="shared" si="61"/>
        <v>18</v>
      </c>
      <c r="S304" s="3">
        <v>20</v>
      </c>
      <c r="T304" s="3">
        <f t="shared" si="64"/>
        <v>12</v>
      </c>
      <c r="U304" s="3">
        <f t="shared" si="62"/>
        <v>70</v>
      </c>
      <c r="V304" s="3"/>
      <c r="W304" s="6"/>
      <c r="X304" s="3">
        <f t="shared" si="67"/>
        <v>0</v>
      </c>
      <c r="Y304" s="3">
        <v>0</v>
      </c>
      <c r="Z304" s="3">
        <f t="shared" si="66"/>
        <v>70</v>
      </c>
      <c r="AA304" s="10">
        <v>136521</v>
      </c>
      <c r="AB304" s="10"/>
      <c r="AC304" s="10">
        <f t="shared" si="65"/>
        <v>68260.5</v>
      </c>
      <c r="AD304" s="1"/>
      <c r="AE304" s="1"/>
      <c r="AF304" s="1"/>
      <c r="AG304" s="1"/>
      <c r="AH304" s="35" t="s">
        <v>665</v>
      </c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61"/>
      <c r="CC304" s="61"/>
      <c r="CD304" s="61"/>
      <c r="CE304" s="61"/>
      <c r="CF304" s="61"/>
      <c r="CG304" s="61"/>
      <c r="CH304" s="61"/>
      <c r="CI304" s="61"/>
      <c r="CJ304" s="61"/>
      <c r="CK304" s="61"/>
      <c r="CL304" s="61"/>
      <c r="CM304" s="61"/>
      <c r="CN304" s="61"/>
      <c r="CO304" s="61"/>
      <c r="CP304" s="61"/>
      <c r="CQ304" s="61"/>
      <c r="CR304" s="61"/>
      <c r="CS304" s="61"/>
      <c r="CT304" s="61"/>
      <c r="CU304" s="61"/>
      <c r="CV304" s="61"/>
    </row>
    <row r="305" spans="1:100" ht="38.4" customHeight="1" x14ac:dyDescent="0.3">
      <c r="A305" s="3">
        <v>302</v>
      </c>
      <c r="B305" s="7">
        <v>63076</v>
      </c>
      <c r="C305" s="40" t="s">
        <v>374</v>
      </c>
      <c r="D305" s="40"/>
      <c r="E305" s="40"/>
      <c r="F305" s="40"/>
      <c r="G305" s="40"/>
      <c r="H305" s="40"/>
      <c r="I305" s="3">
        <v>15</v>
      </c>
      <c r="J305" s="3">
        <f t="shared" si="57"/>
        <v>6</v>
      </c>
      <c r="K305" s="3">
        <v>15</v>
      </c>
      <c r="L305" s="3">
        <f t="shared" si="58"/>
        <v>6</v>
      </c>
      <c r="M305" s="3">
        <v>40</v>
      </c>
      <c r="N305" s="3">
        <f t="shared" si="59"/>
        <v>16</v>
      </c>
      <c r="O305" s="3">
        <v>20</v>
      </c>
      <c r="P305" s="3">
        <f t="shared" si="60"/>
        <v>12</v>
      </c>
      <c r="Q305" s="3">
        <v>30</v>
      </c>
      <c r="R305" s="3">
        <f t="shared" si="61"/>
        <v>18</v>
      </c>
      <c r="S305" s="3">
        <v>20</v>
      </c>
      <c r="T305" s="3">
        <f t="shared" si="64"/>
        <v>12</v>
      </c>
      <c r="U305" s="3">
        <f t="shared" si="62"/>
        <v>70</v>
      </c>
      <c r="V305" s="3"/>
      <c r="W305" s="6"/>
      <c r="X305" s="3">
        <f t="shared" si="67"/>
        <v>0</v>
      </c>
      <c r="Y305" s="3">
        <v>0</v>
      </c>
      <c r="Z305" s="3">
        <f t="shared" si="66"/>
        <v>70</v>
      </c>
      <c r="AA305" s="10">
        <v>109434</v>
      </c>
      <c r="AB305" s="10"/>
      <c r="AC305" s="10">
        <f t="shared" si="65"/>
        <v>54717</v>
      </c>
      <c r="AD305" s="1"/>
      <c r="AE305" s="1"/>
      <c r="AF305" s="1"/>
      <c r="AG305" s="1"/>
      <c r="AH305" s="35" t="s">
        <v>665</v>
      </c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61"/>
      <c r="CC305" s="61"/>
      <c r="CD305" s="61"/>
      <c r="CE305" s="61"/>
      <c r="CF305" s="61"/>
      <c r="CG305" s="61"/>
      <c r="CH305" s="61"/>
      <c r="CI305" s="61"/>
      <c r="CJ305" s="61"/>
      <c r="CK305" s="61"/>
      <c r="CL305" s="61"/>
      <c r="CM305" s="61"/>
      <c r="CN305" s="61"/>
      <c r="CO305" s="61"/>
      <c r="CP305" s="61"/>
      <c r="CQ305" s="61"/>
      <c r="CR305" s="61"/>
      <c r="CS305" s="61"/>
      <c r="CT305" s="61"/>
      <c r="CU305" s="61"/>
      <c r="CV305" s="61"/>
    </row>
    <row r="306" spans="1:100" ht="38.4" customHeight="1" x14ac:dyDescent="0.3">
      <c r="A306" s="6">
        <v>303</v>
      </c>
      <c r="B306" s="7">
        <v>63079</v>
      </c>
      <c r="C306" s="40" t="s">
        <v>375</v>
      </c>
      <c r="D306" s="40"/>
      <c r="E306" s="40"/>
      <c r="F306" s="40"/>
      <c r="G306" s="40"/>
      <c r="H306" s="40"/>
      <c r="I306" s="3">
        <v>15</v>
      </c>
      <c r="J306" s="3">
        <f t="shared" si="57"/>
        <v>6</v>
      </c>
      <c r="K306" s="3">
        <v>15</v>
      </c>
      <c r="L306" s="3">
        <f t="shared" si="58"/>
        <v>6</v>
      </c>
      <c r="M306" s="3">
        <v>40</v>
      </c>
      <c r="N306" s="3">
        <f t="shared" si="59"/>
        <v>16</v>
      </c>
      <c r="O306" s="3">
        <v>20</v>
      </c>
      <c r="P306" s="3">
        <f t="shared" si="60"/>
        <v>12</v>
      </c>
      <c r="Q306" s="3">
        <v>30</v>
      </c>
      <c r="R306" s="3">
        <f t="shared" si="61"/>
        <v>18</v>
      </c>
      <c r="S306" s="3">
        <v>20</v>
      </c>
      <c r="T306" s="3">
        <f t="shared" si="64"/>
        <v>12</v>
      </c>
      <c r="U306" s="3">
        <f t="shared" si="62"/>
        <v>70</v>
      </c>
      <c r="V306" s="3"/>
      <c r="W306" s="6"/>
      <c r="X306" s="3">
        <f t="shared" si="67"/>
        <v>0</v>
      </c>
      <c r="Y306" s="3">
        <v>0</v>
      </c>
      <c r="Z306" s="3">
        <f t="shared" si="66"/>
        <v>70</v>
      </c>
      <c r="AA306" s="10">
        <v>289416</v>
      </c>
      <c r="AB306" s="10"/>
      <c r="AC306" s="10">
        <f t="shared" si="65"/>
        <v>144708</v>
      </c>
      <c r="AD306" s="1"/>
      <c r="AE306" s="1"/>
      <c r="AF306" s="1"/>
      <c r="AG306" s="1"/>
      <c r="AH306" s="35" t="s">
        <v>665</v>
      </c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61"/>
      <c r="CC306" s="61"/>
      <c r="CD306" s="61"/>
      <c r="CE306" s="61"/>
      <c r="CF306" s="61"/>
      <c r="CG306" s="61"/>
      <c r="CH306" s="61"/>
      <c r="CI306" s="61"/>
      <c r="CJ306" s="61"/>
      <c r="CK306" s="61"/>
      <c r="CL306" s="61"/>
      <c r="CM306" s="61"/>
      <c r="CN306" s="61"/>
      <c r="CO306" s="61"/>
      <c r="CP306" s="61"/>
      <c r="CQ306" s="61"/>
      <c r="CR306" s="61"/>
      <c r="CS306" s="61"/>
      <c r="CT306" s="61"/>
      <c r="CU306" s="61"/>
      <c r="CV306" s="61"/>
    </row>
    <row r="307" spans="1:100" ht="38.4" customHeight="1" x14ac:dyDescent="0.3">
      <c r="A307" s="3">
        <v>304</v>
      </c>
      <c r="B307" s="7">
        <v>63097</v>
      </c>
      <c r="C307" s="40" t="s">
        <v>380</v>
      </c>
      <c r="D307" s="40"/>
      <c r="E307" s="40"/>
      <c r="F307" s="40"/>
      <c r="G307" s="40"/>
      <c r="H307" s="40"/>
      <c r="I307" s="3">
        <v>30</v>
      </c>
      <c r="J307" s="3">
        <f t="shared" si="57"/>
        <v>12</v>
      </c>
      <c r="K307" s="3">
        <v>15</v>
      </c>
      <c r="L307" s="3">
        <f t="shared" si="58"/>
        <v>6</v>
      </c>
      <c r="M307" s="3">
        <v>40</v>
      </c>
      <c r="N307" s="3">
        <f t="shared" si="59"/>
        <v>16</v>
      </c>
      <c r="O307" s="3">
        <v>20</v>
      </c>
      <c r="P307" s="3">
        <f t="shared" si="60"/>
        <v>12</v>
      </c>
      <c r="Q307" s="3">
        <v>20</v>
      </c>
      <c r="R307" s="3">
        <f t="shared" si="61"/>
        <v>12</v>
      </c>
      <c r="S307" s="3">
        <v>20</v>
      </c>
      <c r="T307" s="3">
        <f t="shared" si="64"/>
        <v>12</v>
      </c>
      <c r="U307" s="3">
        <f t="shared" si="62"/>
        <v>70</v>
      </c>
      <c r="V307" s="3"/>
      <c r="W307" s="6"/>
      <c r="X307" s="3">
        <f t="shared" si="67"/>
        <v>0</v>
      </c>
      <c r="Y307" s="3">
        <v>0</v>
      </c>
      <c r="Z307" s="3">
        <f t="shared" si="66"/>
        <v>70</v>
      </c>
      <c r="AA307" s="10">
        <v>62596.04</v>
      </c>
      <c r="AB307" s="10"/>
      <c r="AC307" s="10">
        <f t="shared" si="65"/>
        <v>31298.02</v>
      </c>
      <c r="AD307" s="1"/>
      <c r="AE307" s="1"/>
      <c r="AF307" s="1"/>
      <c r="AG307" s="1"/>
      <c r="AH307" s="35" t="s">
        <v>665</v>
      </c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61"/>
      <c r="CC307" s="61"/>
      <c r="CD307" s="61"/>
      <c r="CE307" s="61"/>
      <c r="CF307" s="61"/>
      <c r="CG307" s="61"/>
      <c r="CH307" s="61"/>
      <c r="CI307" s="61"/>
      <c r="CJ307" s="61"/>
      <c r="CK307" s="61"/>
      <c r="CL307" s="61"/>
      <c r="CM307" s="61"/>
      <c r="CN307" s="61"/>
      <c r="CO307" s="61"/>
      <c r="CP307" s="61"/>
      <c r="CQ307" s="61"/>
      <c r="CR307" s="61"/>
      <c r="CS307" s="61"/>
      <c r="CT307" s="61"/>
      <c r="CU307" s="61"/>
      <c r="CV307" s="61"/>
    </row>
    <row r="308" spans="1:100" ht="38.4" customHeight="1" x14ac:dyDescent="0.3">
      <c r="A308" s="3">
        <v>305</v>
      </c>
      <c r="B308" s="7">
        <v>63379</v>
      </c>
      <c r="C308" s="40" t="s">
        <v>447</v>
      </c>
      <c r="D308" s="40"/>
      <c r="E308" s="40"/>
      <c r="F308" s="40"/>
      <c r="G308" s="40"/>
      <c r="H308" s="40"/>
      <c r="I308" s="3">
        <v>15</v>
      </c>
      <c r="J308" s="3">
        <f t="shared" si="57"/>
        <v>6</v>
      </c>
      <c r="K308" s="3">
        <v>30</v>
      </c>
      <c r="L308" s="3">
        <f t="shared" si="58"/>
        <v>12</v>
      </c>
      <c r="M308" s="3">
        <v>40</v>
      </c>
      <c r="N308" s="3">
        <f t="shared" si="59"/>
        <v>16</v>
      </c>
      <c r="O308" s="3">
        <v>20</v>
      </c>
      <c r="P308" s="3">
        <f t="shared" si="60"/>
        <v>12</v>
      </c>
      <c r="Q308" s="3">
        <v>20</v>
      </c>
      <c r="R308" s="3">
        <f t="shared" si="61"/>
        <v>12</v>
      </c>
      <c r="S308" s="3">
        <v>20</v>
      </c>
      <c r="T308" s="3">
        <f t="shared" si="64"/>
        <v>12</v>
      </c>
      <c r="U308" s="3">
        <f t="shared" si="62"/>
        <v>70</v>
      </c>
      <c r="V308" s="3"/>
      <c r="W308" s="6"/>
      <c r="X308" s="3">
        <f t="shared" si="67"/>
        <v>0</v>
      </c>
      <c r="Y308" s="3">
        <v>0</v>
      </c>
      <c r="Z308" s="3">
        <f t="shared" si="66"/>
        <v>70</v>
      </c>
      <c r="AA308" s="10">
        <v>87353.86</v>
      </c>
      <c r="AB308" s="10"/>
      <c r="AC308" s="10">
        <f t="shared" si="65"/>
        <v>43676.93</v>
      </c>
      <c r="AD308" s="1"/>
      <c r="AE308" s="1"/>
      <c r="AF308" s="1"/>
      <c r="AG308" s="1"/>
      <c r="AH308" s="35" t="s">
        <v>665</v>
      </c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</row>
    <row r="309" spans="1:100" ht="38.4" customHeight="1" x14ac:dyDescent="0.3">
      <c r="A309" s="3">
        <v>306</v>
      </c>
      <c r="B309" s="7">
        <v>63424</v>
      </c>
      <c r="C309" s="40" t="s">
        <v>469</v>
      </c>
      <c r="D309" s="40"/>
      <c r="E309" s="40"/>
      <c r="F309" s="40"/>
      <c r="G309" s="40"/>
      <c r="H309" s="40"/>
      <c r="I309" s="3">
        <v>15</v>
      </c>
      <c r="J309" s="3">
        <f t="shared" si="57"/>
        <v>6</v>
      </c>
      <c r="K309" s="3">
        <v>15</v>
      </c>
      <c r="L309" s="3">
        <f t="shared" si="58"/>
        <v>6</v>
      </c>
      <c r="M309" s="3">
        <v>40</v>
      </c>
      <c r="N309" s="3">
        <f t="shared" si="59"/>
        <v>16</v>
      </c>
      <c r="O309" s="3">
        <v>20</v>
      </c>
      <c r="P309" s="3">
        <f t="shared" si="60"/>
        <v>12</v>
      </c>
      <c r="Q309" s="3">
        <v>30</v>
      </c>
      <c r="R309" s="3">
        <f t="shared" si="61"/>
        <v>18</v>
      </c>
      <c r="S309" s="3">
        <v>20</v>
      </c>
      <c r="T309" s="3">
        <f t="shared" si="64"/>
        <v>12</v>
      </c>
      <c r="U309" s="3">
        <f t="shared" si="62"/>
        <v>70</v>
      </c>
      <c r="V309" s="3"/>
      <c r="W309" s="6"/>
      <c r="X309" s="3">
        <f t="shared" si="67"/>
        <v>0</v>
      </c>
      <c r="Y309" s="3">
        <v>0</v>
      </c>
      <c r="Z309" s="3">
        <f t="shared" si="66"/>
        <v>70</v>
      </c>
      <c r="AA309" s="10">
        <v>121146.8</v>
      </c>
      <c r="AB309" s="10"/>
      <c r="AC309" s="10">
        <f t="shared" si="65"/>
        <v>60573.4</v>
      </c>
      <c r="AD309" s="1"/>
      <c r="AE309" s="1"/>
      <c r="AF309" s="1"/>
      <c r="AG309" s="1"/>
      <c r="AH309" s="35" t="s">
        <v>665</v>
      </c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  <c r="CO309" s="61"/>
      <c r="CP309" s="61"/>
      <c r="CQ309" s="61"/>
      <c r="CR309" s="61"/>
      <c r="CS309" s="61"/>
      <c r="CT309" s="61"/>
      <c r="CU309" s="61"/>
      <c r="CV309" s="61"/>
    </row>
    <row r="310" spans="1:100" ht="38.4" customHeight="1" x14ac:dyDescent="0.3">
      <c r="A310" s="6">
        <v>307</v>
      </c>
      <c r="B310" s="7">
        <v>63480</v>
      </c>
      <c r="C310" s="40" t="s">
        <v>485</v>
      </c>
      <c r="D310" s="40"/>
      <c r="E310" s="40"/>
      <c r="F310" s="40"/>
      <c r="G310" s="40"/>
      <c r="H310" s="40"/>
      <c r="I310" s="3">
        <v>15</v>
      </c>
      <c r="J310" s="3">
        <f t="shared" si="57"/>
        <v>6</v>
      </c>
      <c r="K310" s="3">
        <v>15</v>
      </c>
      <c r="L310" s="3">
        <f t="shared" si="58"/>
        <v>6</v>
      </c>
      <c r="M310" s="3">
        <v>40</v>
      </c>
      <c r="N310" s="3">
        <f t="shared" si="59"/>
        <v>16</v>
      </c>
      <c r="O310" s="3">
        <v>20</v>
      </c>
      <c r="P310" s="3">
        <f t="shared" si="60"/>
        <v>12</v>
      </c>
      <c r="Q310" s="3">
        <v>30</v>
      </c>
      <c r="R310" s="3">
        <f t="shared" si="61"/>
        <v>18</v>
      </c>
      <c r="S310" s="3">
        <v>20</v>
      </c>
      <c r="T310" s="3">
        <f t="shared" si="64"/>
        <v>12</v>
      </c>
      <c r="U310" s="3">
        <f t="shared" si="62"/>
        <v>70</v>
      </c>
      <c r="V310" s="3"/>
      <c r="W310" s="6"/>
      <c r="X310" s="3">
        <f t="shared" si="67"/>
        <v>0</v>
      </c>
      <c r="Y310" s="3">
        <v>0</v>
      </c>
      <c r="Z310" s="3">
        <f t="shared" si="66"/>
        <v>70</v>
      </c>
      <c r="AA310" s="10">
        <v>67880</v>
      </c>
      <c r="AB310" s="10"/>
      <c r="AC310" s="10">
        <f t="shared" si="65"/>
        <v>33940</v>
      </c>
      <c r="AD310" s="1"/>
      <c r="AE310" s="1"/>
      <c r="AF310" s="1"/>
      <c r="AG310" s="1"/>
      <c r="AH310" s="35" t="s">
        <v>665</v>
      </c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</row>
    <row r="311" spans="1:100" ht="38.4" customHeight="1" x14ac:dyDescent="0.3">
      <c r="A311" s="3">
        <v>308</v>
      </c>
      <c r="B311" s="7">
        <v>63485</v>
      </c>
      <c r="C311" s="40" t="s">
        <v>490</v>
      </c>
      <c r="D311" s="40"/>
      <c r="E311" s="40"/>
      <c r="F311" s="40"/>
      <c r="G311" s="40"/>
      <c r="H311" s="40"/>
      <c r="I311" s="3">
        <v>15</v>
      </c>
      <c r="J311" s="3">
        <f t="shared" si="57"/>
        <v>6</v>
      </c>
      <c r="K311" s="3">
        <v>30</v>
      </c>
      <c r="L311" s="3">
        <f t="shared" si="58"/>
        <v>12</v>
      </c>
      <c r="M311" s="3">
        <v>40</v>
      </c>
      <c r="N311" s="3">
        <f t="shared" si="59"/>
        <v>16</v>
      </c>
      <c r="O311" s="3">
        <v>10</v>
      </c>
      <c r="P311" s="3">
        <f t="shared" si="60"/>
        <v>6</v>
      </c>
      <c r="Q311" s="3">
        <v>30</v>
      </c>
      <c r="R311" s="3">
        <f t="shared" si="61"/>
        <v>18</v>
      </c>
      <c r="S311" s="3">
        <v>20</v>
      </c>
      <c r="T311" s="3">
        <f t="shared" si="64"/>
        <v>12</v>
      </c>
      <c r="U311" s="3">
        <f t="shared" si="62"/>
        <v>70</v>
      </c>
      <c r="V311" s="3"/>
      <c r="W311" s="6"/>
      <c r="X311" s="3">
        <f t="shared" si="67"/>
        <v>0</v>
      </c>
      <c r="Y311" s="3">
        <v>0</v>
      </c>
      <c r="Z311" s="3">
        <f t="shared" si="66"/>
        <v>70</v>
      </c>
      <c r="AA311" s="10">
        <v>102406.26</v>
      </c>
      <c r="AB311" s="10"/>
      <c r="AC311" s="10">
        <f t="shared" si="65"/>
        <v>51203.13</v>
      </c>
      <c r="AD311" s="1"/>
      <c r="AE311" s="1"/>
      <c r="AF311" s="1"/>
      <c r="AG311" s="1"/>
      <c r="AH311" s="35" t="s">
        <v>665</v>
      </c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</row>
    <row r="312" spans="1:100" ht="38.4" customHeight="1" x14ac:dyDescent="0.3">
      <c r="A312" s="3">
        <v>309</v>
      </c>
      <c r="B312" s="7">
        <v>63644</v>
      </c>
      <c r="C312" s="40" t="s">
        <v>564</v>
      </c>
      <c r="D312" s="40"/>
      <c r="E312" s="40"/>
      <c r="F312" s="40"/>
      <c r="G312" s="40"/>
      <c r="H312" s="40"/>
      <c r="I312" s="3">
        <v>15</v>
      </c>
      <c r="J312" s="3">
        <f t="shared" si="57"/>
        <v>6</v>
      </c>
      <c r="K312" s="3">
        <v>15</v>
      </c>
      <c r="L312" s="3">
        <f t="shared" si="58"/>
        <v>6</v>
      </c>
      <c r="M312" s="3">
        <v>40</v>
      </c>
      <c r="N312" s="3">
        <f t="shared" si="59"/>
        <v>16</v>
      </c>
      <c r="O312" s="3">
        <v>20</v>
      </c>
      <c r="P312" s="3">
        <f t="shared" si="60"/>
        <v>12</v>
      </c>
      <c r="Q312" s="3">
        <v>30</v>
      </c>
      <c r="R312" s="3">
        <f t="shared" si="61"/>
        <v>18</v>
      </c>
      <c r="S312" s="3">
        <v>20</v>
      </c>
      <c r="T312" s="3">
        <f t="shared" si="64"/>
        <v>12</v>
      </c>
      <c r="U312" s="3">
        <f t="shared" si="62"/>
        <v>70</v>
      </c>
      <c r="V312" s="3"/>
      <c r="W312" s="6"/>
      <c r="X312" s="3">
        <f t="shared" si="67"/>
        <v>0</v>
      </c>
      <c r="Y312" s="3">
        <v>0</v>
      </c>
      <c r="Z312" s="3">
        <f t="shared" si="66"/>
        <v>70</v>
      </c>
      <c r="AA312" s="10">
        <v>310514</v>
      </c>
      <c r="AB312" s="10"/>
      <c r="AC312" s="10">
        <f t="shared" si="65"/>
        <v>155257</v>
      </c>
      <c r="AD312" s="1"/>
      <c r="AE312" s="1"/>
      <c r="AF312" s="1"/>
      <c r="AG312" s="1"/>
      <c r="AH312" s="35" t="s">
        <v>665</v>
      </c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</row>
    <row r="313" spans="1:100" ht="38.4" customHeight="1" x14ac:dyDescent="0.3">
      <c r="A313" s="3">
        <v>310</v>
      </c>
      <c r="B313" s="7">
        <v>63657</v>
      </c>
      <c r="C313" s="40" t="s">
        <v>569</v>
      </c>
      <c r="D313" s="40"/>
      <c r="E313" s="40"/>
      <c r="F313" s="40"/>
      <c r="G313" s="40"/>
      <c r="H313" s="40"/>
      <c r="I313" s="3">
        <v>15</v>
      </c>
      <c r="J313" s="3">
        <f t="shared" si="57"/>
        <v>6</v>
      </c>
      <c r="K313" s="3">
        <v>15</v>
      </c>
      <c r="L313" s="3">
        <f t="shared" si="58"/>
        <v>6</v>
      </c>
      <c r="M313" s="3">
        <v>40</v>
      </c>
      <c r="N313" s="3">
        <f t="shared" si="59"/>
        <v>16</v>
      </c>
      <c r="O313" s="3">
        <v>30</v>
      </c>
      <c r="P313" s="3">
        <f t="shared" si="60"/>
        <v>18</v>
      </c>
      <c r="Q313" s="3">
        <v>20</v>
      </c>
      <c r="R313" s="3">
        <f t="shared" si="61"/>
        <v>12</v>
      </c>
      <c r="S313" s="3">
        <v>20</v>
      </c>
      <c r="T313" s="3">
        <f t="shared" si="64"/>
        <v>12</v>
      </c>
      <c r="U313" s="3">
        <f t="shared" si="62"/>
        <v>70</v>
      </c>
      <c r="V313" s="3"/>
      <c r="W313" s="6"/>
      <c r="X313" s="3">
        <f t="shared" si="67"/>
        <v>0</v>
      </c>
      <c r="Y313" s="3">
        <v>0</v>
      </c>
      <c r="Z313" s="3">
        <f t="shared" si="66"/>
        <v>70</v>
      </c>
      <c r="AA313" s="10">
        <v>308929.65999999997</v>
      </c>
      <c r="AB313" s="10"/>
      <c r="AC313" s="10">
        <f t="shared" si="65"/>
        <v>154464.82999999999</v>
      </c>
      <c r="AD313" s="1"/>
      <c r="AE313" s="1"/>
      <c r="AF313" s="1"/>
      <c r="AG313" s="1"/>
      <c r="AH313" s="35" t="s">
        <v>665</v>
      </c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61"/>
      <c r="CC313" s="61"/>
      <c r="CD313" s="61"/>
      <c r="CE313" s="61"/>
      <c r="CF313" s="61"/>
      <c r="CG313" s="61"/>
      <c r="CH313" s="61"/>
      <c r="CI313" s="61"/>
      <c r="CJ313" s="61"/>
      <c r="CK313" s="61"/>
      <c r="CL313" s="61"/>
      <c r="CM313" s="61"/>
      <c r="CN313" s="61"/>
      <c r="CO313" s="61"/>
      <c r="CP313" s="61"/>
      <c r="CQ313" s="61"/>
      <c r="CR313" s="61"/>
      <c r="CS313" s="61"/>
      <c r="CT313" s="61"/>
      <c r="CU313" s="61"/>
      <c r="CV313" s="61"/>
    </row>
    <row r="314" spans="1:100" ht="38.4" customHeight="1" x14ac:dyDescent="0.3">
      <c r="A314" s="6">
        <v>311</v>
      </c>
      <c r="B314" s="7">
        <v>63712</v>
      </c>
      <c r="C314" s="40" t="s">
        <v>603</v>
      </c>
      <c r="D314" s="40"/>
      <c r="E314" s="40"/>
      <c r="F314" s="40"/>
      <c r="G314" s="40"/>
      <c r="H314" s="40"/>
      <c r="I314" s="3">
        <v>15</v>
      </c>
      <c r="J314" s="3">
        <f t="shared" si="57"/>
        <v>6</v>
      </c>
      <c r="K314" s="3">
        <v>15</v>
      </c>
      <c r="L314" s="3">
        <f t="shared" si="58"/>
        <v>6</v>
      </c>
      <c r="M314" s="3">
        <v>40</v>
      </c>
      <c r="N314" s="3">
        <f t="shared" si="59"/>
        <v>16</v>
      </c>
      <c r="O314" s="3">
        <v>30</v>
      </c>
      <c r="P314" s="3">
        <f t="shared" si="60"/>
        <v>18</v>
      </c>
      <c r="Q314" s="3">
        <v>20</v>
      </c>
      <c r="R314" s="3">
        <f t="shared" si="61"/>
        <v>12</v>
      </c>
      <c r="S314" s="3">
        <v>20</v>
      </c>
      <c r="T314" s="3">
        <f t="shared" si="64"/>
        <v>12</v>
      </c>
      <c r="U314" s="3">
        <f t="shared" si="62"/>
        <v>70</v>
      </c>
      <c r="V314" s="3"/>
      <c r="W314" s="6"/>
      <c r="X314" s="3">
        <f t="shared" si="67"/>
        <v>0</v>
      </c>
      <c r="Y314" s="3">
        <v>0</v>
      </c>
      <c r="Z314" s="3">
        <f t="shared" si="66"/>
        <v>70</v>
      </c>
      <c r="AA314" s="10">
        <v>338320.59</v>
      </c>
      <c r="AB314" s="10"/>
      <c r="AC314" s="10">
        <f t="shared" si="65"/>
        <v>169160.29500000001</v>
      </c>
      <c r="AD314" s="1"/>
      <c r="AE314" s="1"/>
      <c r="AF314" s="1"/>
      <c r="AG314" s="1"/>
      <c r="AH314" s="35" t="s">
        <v>665</v>
      </c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61"/>
      <c r="CC314" s="61"/>
      <c r="CD314" s="61"/>
      <c r="CE314" s="61"/>
      <c r="CF314" s="61"/>
      <c r="CG314" s="61"/>
      <c r="CH314" s="61"/>
      <c r="CI314" s="61"/>
      <c r="CJ314" s="61"/>
      <c r="CK314" s="61"/>
      <c r="CL314" s="61"/>
      <c r="CM314" s="61"/>
      <c r="CN314" s="61"/>
      <c r="CO314" s="61"/>
      <c r="CP314" s="61"/>
      <c r="CQ314" s="61"/>
      <c r="CR314" s="61"/>
      <c r="CS314" s="61"/>
      <c r="CT314" s="61"/>
      <c r="CU314" s="61"/>
      <c r="CV314" s="61"/>
    </row>
    <row r="315" spans="1:100" ht="38.4" customHeight="1" x14ac:dyDescent="0.3">
      <c r="A315" s="3">
        <v>312</v>
      </c>
      <c r="B315" s="7">
        <v>63792</v>
      </c>
      <c r="C315" s="40" t="s">
        <v>632</v>
      </c>
      <c r="D315" s="40"/>
      <c r="E315" s="40"/>
      <c r="F315" s="40"/>
      <c r="G315" s="40"/>
      <c r="H315" s="40"/>
      <c r="I315" s="3">
        <v>15</v>
      </c>
      <c r="J315" s="3">
        <f t="shared" si="57"/>
        <v>6</v>
      </c>
      <c r="K315" s="3">
        <v>15</v>
      </c>
      <c r="L315" s="3">
        <f t="shared" si="58"/>
        <v>6</v>
      </c>
      <c r="M315" s="3">
        <v>40</v>
      </c>
      <c r="N315" s="3">
        <f t="shared" si="59"/>
        <v>16</v>
      </c>
      <c r="O315" s="3">
        <v>20</v>
      </c>
      <c r="P315" s="3">
        <f t="shared" si="60"/>
        <v>12</v>
      </c>
      <c r="Q315" s="3">
        <v>30</v>
      </c>
      <c r="R315" s="3">
        <f t="shared" si="61"/>
        <v>18</v>
      </c>
      <c r="S315" s="3">
        <v>20</v>
      </c>
      <c r="T315" s="3">
        <f t="shared" si="64"/>
        <v>12</v>
      </c>
      <c r="U315" s="3">
        <f t="shared" si="62"/>
        <v>70</v>
      </c>
      <c r="V315" s="3"/>
      <c r="W315" s="6"/>
      <c r="X315" s="3">
        <f t="shared" si="67"/>
        <v>0</v>
      </c>
      <c r="Y315" s="3">
        <v>0</v>
      </c>
      <c r="Z315" s="3">
        <f t="shared" si="66"/>
        <v>70</v>
      </c>
      <c r="AA315" s="10">
        <v>73749.460000000006</v>
      </c>
      <c r="AB315" s="10"/>
      <c r="AC315" s="10">
        <f t="shared" si="65"/>
        <v>36874.730000000003</v>
      </c>
      <c r="AD315" s="1"/>
      <c r="AE315" s="1"/>
      <c r="AF315" s="1"/>
      <c r="AG315" s="1"/>
      <c r="AH315" s="35" t="s">
        <v>665</v>
      </c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61"/>
      <c r="CC315" s="61"/>
      <c r="CD315" s="61"/>
      <c r="CE315" s="61"/>
      <c r="CF315" s="61"/>
      <c r="CG315" s="61"/>
      <c r="CH315" s="61"/>
      <c r="CI315" s="61"/>
      <c r="CJ315" s="61"/>
      <c r="CK315" s="61"/>
      <c r="CL315" s="61"/>
      <c r="CM315" s="61"/>
      <c r="CN315" s="61"/>
      <c r="CO315" s="61"/>
      <c r="CP315" s="61"/>
      <c r="CQ315" s="61"/>
      <c r="CR315" s="61"/>
      <c r="CS315" s="61"/>
      <c r="CT315" s="61"/>
      <c r="CU315" s="61"/>
      <c r="CV315" s="61"/>
    </row>
    <row r="316" spans="1:100" ht="38.4" customHeight="1" x14ac:dyDescent="0.3">
      <c r="A316" s="3">
        <v>313</v>
      </c>
      <c r="B316" s="7">
        <v>63849</v>
      </c>
      <c r="C316" s="40" t="s">
        <v>644</v>
      </c>
      <c r="D316" s="40"/>
      <c r="E316" s="40"/>
      <c r="F316" s="40"/>
      <c r="G316" s="40"/>
      <c r="H316" s="40"/>
      <c r="I316" s="3">
        <v>15</v>
      </c>
      <c r="J316" s="3">
        <f t="shared" si="57"/>
        <v>6</v>
      </c>
      <c r="K316" s="3">
        <v>15</v>
      </c>
      <c r="L316" s="3">
        <f t="shared" si="58"/>
        <v>6</v>
      </c>
      <c r="M316" s="3">
        <v>40</v>
      </c>
      <c r="N316" s="3">
        <f t="shared" si="59"/>
        <v>16</v>
      </c>
      <c r="O316" s="3">
        <v>30</v>
      </c>
      <c r="P316" s="3">
        <f t="shared" si="60"/>
        <v>18</v>
      </c>
      <c r="Q316" s="3">
        <v>20</v>
      </c>
      <c r="R316" s="3">
        <f t="shared" si="61"/>
        <v>12</v>
      </c>
      <c r="S316" s="3">
        <v>20</v>
      </c>
      <c r="T316" s="3">
        <f t="shared" si="64"/>
        <v>12</v>
      </c>
      <c r="U316" s="3">
        <f t="shared" si="62"/>
        <v>70</v>
      </c>
      <c r="V316" s="3"/>
      <c r="W316" s="6"/>
      <c r="X316" s="3">
        <f t="shared" si="67"/>
        <v>0</v>
      </c>
      <c r="Y316" s="3">
        <v>0</v>
      </c>
      <c r="Z316" s="3">
        <f t="shared" si="66"/>
        <v>70</v>
      </c>
      <c r="AA316" s="10">
        <v>87560</v>
      </c>
      <c r="AB316" s="10"/>
      <c r="AC316" s="10">
        <f t="shared" si="65"/>
        <v>43780</v>
      </c>
      <c r="AD316" s="1"/>
      <c r="AE316" s="1"/>
      <c r="AF316" s="1"/>
      <c r="AG316" s="1"/>
      <c r="AH316" s="35" t="s">
        <v>665</v>
      </c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61"/>
      <c r="CC316" s="61"/>
      <c r="CD316" s="61"/>
      <c r="CE316" s="61"/>
      <c r="CF316" s="61"/>
      <c r="CG316" s="61"/>
      <c r="CH316" s="61"/>
      <c r="CI316" s="61"/>
      <c r="CJ316" s="61"/>
      <c r="CK316" s="61"/>
      <c r="CL316" s="61"/>
      <c r="CM316" s="61"/>
      <c r="CN316" s="61"/>
      <c r="CO316" s="61"/>
      <c r="CP316" s="61"/>
      <c r="CQ316" s="61"/>
      <c r="CR316" s="61"/>
      <c r="CS316" s="61"/>
      <c r="CT316" s="61"/>
      <c r="CU316" s="61"/>
      <c r="CV316" s="61"/>
    </row>
    <row r="317" spans="1:100" ht="38.4" customHeight="1" x14ac:dyDescent="0.3">
      <c r="A317" s="3">
        <v>314</v>
      </c>
      <c r="B317" s="7">
        <v>63345</v>
      </c>
      <c r="C317" s="40" t="s">
        <v>434</v>
      </c>
      <c r="D317" s="40"/>
      <c r="E317" s="40"/>
      <c r="F317" s="40"/>
      <c r="G317" s="40"/>
      <c r="H317" s="40"/>
      <c r="I317" s="3">
        <v>15</v>
      </c>
      <c r="J317" s="3">
        <f t="shared" si="57"/>
        <v>6</v>
      </c>
      <c r="K317" s="3">
        <v>15</v>
      </c>
      <c r="L317" s="3">
        <f t="shared" si="58"/>
        <v>6</v>
      </c>
      <c r="M317" s="3">
        <v>40</v>
      </c>
      <c r="N317" s="3">
        <f t="shared" si="59"/>
        <v>16</v>
      </c>
      <c r="O317" s="3">
        <v>30</v>
      </c>
      <c r="P317" s="3">
        <f t="shared" si="60"/>
        <v>18</v>
      </c>
      <c r="Q317" s="3">
        <v>20</v>
      </c>
      <c r="R317" s="3">
        <f t="shared" si="61"/>
        <v>12</v>
      </c>
      <c r="S317" s="3">
        <v>20</v>
      </c>
      <c r="T317" s="3">
        <f t="shared" si="64"/>
        <v>12</v>
      </c>
      <c r="U317" s="3">
        <f t="shared" si="62"/>
        <v>70</v>
      </c>
      <c r="V317" s="3"/>
      <c r="W317" s="6"/>
      <c r="X317" s="3">
        <f t="shared" si="67"/>
        <v>0</v>
      </c>
      <c r="Y317" s="3">
        <v>0</v>
      </c>
      <c r="Z317" s="3">
        <f t="shared" si="66"/>
        <v>70</v>
      </c>
      <c r="AA317" s="10">
        <v>50754.6</v>
      </c>
      <c r="AB317" s="10"/>
      <c r="AC317" s="10">
        <f t="shared" si="65"/>
        <v>25377.3</v>
      </c>
      <c r="AD317" s="1"/>
      <c r="AE317" s="1"/>
      <c r="AF317" s="1"/>
      <c r="AG317" s="1"/>
      <c r="AH317" s="35" t="s">
        <v>665</v>
      </c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61"/>
      <c r="CC317" s="61"/>
      <c r="CD317" s="61"/>
      <c r="CE317" s="61"/>
      <c r="CF317" s="61"/>
      <c r="CG317" s="61"/>
      <c r="CH317" s="61"/>
      <c r="CI317" s="61"/>
      <c r="CJ317" s="61"/>
      <c r="CK317" s="61"/>
      <c r="CL317" s="61"/>
      <c r="CM317" s="61"/>
      <c r="CN317" s="61"/>
      <c r="CO317" s="61"/>
      <c r="CP317" s="61"/>
      <c r="CQ317" s="61"/>
      <c r="CR317" s="61"/>
      <c r="CS317" s="61"/>
      <c r="CT317" s="61"/>
      <c r="CU317" s="61"/>
      <c r="CV317" s="61"/>
    </row>
    <row r="318" spans="1:100" ht="38.4" customHeight="1" x14ac:dyDescent="0.3">
      <c r="A318" s="6">
        <v>315</v>
      </c>
      <c r="B318" s="7">
        <v>62963</v>
      </c>
      <c r="C318" s="40" t="s">
        <v>51</v>
      </c>
      <c r="D318" s="40"/>
      <c r="E318" s="40"/>
      <c r="F318" s="40"/>
      <c r="G318" s="40"/>
      <c r="H318" s="40"/>
      <c r="I318" s="3">
        <v>7.5</v>
      </c>
      <c r="J318" s="3">
        <f t="shared" si="57"/>
        <v>3</v>
      </c>
      <c r="K318" s="3">
        <v>22</v>
      </c>
      <c r="L318" s="3">
        <f t="shared" si="58"/>
        <v>8.8000000000000007</v>
      </c>
      <c r="M318" s="3">
        <v>40</v>
      </c>
      <c r="N318" s="3">
        <f t="shared" si="59"/>
        <v>16</v>
      </c>
      <c r="O318" s="3">
        <v>20</v>
      </c>
      <c r="P318" s="3">
        <f t="shared" si="60"/>
        <v>12</v>
      </c>
      <c r="Q318" s="3">
        <v>30</v>
      </c>
      <c r="R318" s="3">
        <f t="shared" si="61"/>
        <v>18</v>
      </c>
      <c r="S318" s="3">
        <v>20</v>
      </c>
      <c r="T318" s="3">
        <f t="shared" si="64"/>
        <v>12</v>
      </c>
      <c r="U318" s="3">
        <f t="shared" si="62"/>
        <v>69.8</v>
      </c>
      <c r="V318" s="3"/>
      <c r="W318" s="6"/>
      <c r="X318" s="3">
        <v>0</v>
      </c>
      <c r="Y318" s="3">
        <v>0</v>
      </c>
      <c r="Z318" s="3">
        <f t="shared" si="66"/>
        <v>69.8</v>
      </c>
      <c r="AA318" s="10">
        <v>91984.34</v>
      </c>
      <c r="AB318" s="10"/>
      <c r="AC318" s="10">
        <f t="shared" si="65"/>
        <v>45992.17</v>
      </c>
      <c r="AD318" s="1"/>
      <c r="AE318" s="1"/>
      <c r="AF318" s="1"/>
      <c r="AG318" s="1"/>
      <c r="AH318" s="35" t="s">
        <v>665</v>
      </c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61"/>
      <c r="CC318" s="61"/>
      <c r="CD318" s="61"/>
      <c r="CE318" s="61"/>
      <c r="CF318" s="61"/>
      <c r="CG318" s="61"/>
      <c r="CH318" s="61"/>
      <c r="CI318" s="61"/>
      <c r="CJ318" s="61"/>
      <c r="CK318" s="61"/>
      <c r="CL318" s="61"/>
      <c r="CM318" s="61"/>
      <c r="CN318" s="61"/>
      <c r="CO318" s="61"/>
      <c r="CP318" s="61"/>
      <c r="CQ318" s="61"/>
      <c r="CR318" s="61"/>
      <c r="CS318" s="61"/>
      <c r="CT318" s="61"/>
      <c r="CU318" s="61"/>
      <c r="CV318" s="61"/>
    </row>
    <row r="319" spans="1:100" ht="38.4" customHeight="1" x14ac:dyDescent="0.3">
      <c r="A319" s="3">
        <v>316</v>
      </c>
      <c r="B319" s="7">
        <v>63183</v>
      </c>
      <c r="C319" s="40" t="s">
        <v>69</v>
      </c>
      <c r="D319" s="40"/>
      <c r="E319" s="40"/>
      <c r="F319" s="40"/>
      <c r="G319" s="40"/>
      <c r="H319" s="40"/>
      <c r="I319" s="3">
        <v>7.5</v>
      </c>
      <c r="J319" s="3">
        <f t="shared" si="57"/>
        <v>3</v>
      </c>
      <c r="K319" s="3">
        <v>22</v>
      </c>
      <c r="L319" s="3">
        <f t="shared" si="58"/>
        <v>8.8000000000000007</v>
      </c>
      <c r="M319" s="3">
        <v>40</v>
      </c>
      <c r="N319" s="3">
        <f t="shared" si="59"/>
        <v>16</v>
      </c>
      <c r="O319" s="3">
        <v>30</v>
      </c>
      <c r="P319" s="3">
        <f t="shared" si="60"/>
        <v>18</v>
      </c>
      <c r="Q319" s="3">
        <v>20</v>
      </c>
      <c r="R319" s="3">
        <f t="shared" si="61"/>
        <v>12</v>
      </c>
      <c r="S319" s="3">
        <v>20</v>
      </c>
      <c r="T319" s="3">
        <f t="shared" si="64"/>
        <v>12</v>
      </c>
      <c r="U319" s="3">
        <f t="shared" si="62"/>
        <v>69.8</v>
      </c>
      <c r="V319" s="3"/>
      <c r="W319" s="6"/>
      <c r="X319" s="3">
        <v>0</v>
      </c>
      <c r="Y319" s="3">
        <v>0</v>
      </c>
      <c r="Z319" s="3">
        <f t="shared" si="66"/>
        <v>69.8</v>
      </c>
      <c r="AA319" s="10">
        <v>56800</v>
      </c>
      <c r="AB319" s="10"/>
      <c r="AC319" s="10">
        <f t="shared" si="65"/>
        <v>28400</v>
      </c>
      <c r="AD319" s="1"/>
      <c r="AE319" s="1"/>
      <c r="AF319" s="1"/>
      <c r="AG319" s="1"/>
      <c r="AH319" s="35" t="s">
        <v>665</v>
      </c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61"/>
      <c r="CC319" s="61"/>
      <c r="CD319" s="61"/>
      <c r="CE319" s="61"/>
      <c r="CF319" s="61"/>
      <c r="CG319" s="61"/>
      <c r="CH319" s="61"/>
      <c r="CI319" s="61"/>
      <c r="CJ319" s="61"/>
      <c r="CK319" s="61"/>
      <c r="CL319" s="61"/>
      <c r="CM319" s="61"/>
      <c r="CN319" s="61"/>
      <c r="CO319" s="61"/>
      <c r="CP319" s="61"/>
      <c r="CQ319" s="61"/>
      <c r="CR319" s="61"/>
      <c r="CS319" s="61"/>
      <c r="CT319" s="61"/>
      <c r="CU319" s="61"/>
      <c r="CV319" s="61"/>
    </row>
    <row r="320" spans="1:100" ht="38.4" customHeight="1" x14ac:dyDescent="0.3">
      <c r="A320" s="3">
        <v>317</v>
      </c>
      <c r="B320" s="7">
        <v>62766</v>
      </c>
      <c r="C320" s="40" t="s">
        <v>275</v>
      </c>
      <c r="D320" s="40"/>
      <c r="E320" s="40"/>
      <c r="F320" s="40"/>
      <c r="G320" s="40"/>
      <c r="H320" s="40"/>
      <c r="I320" s="3">
        <v>7.5</v>
      </c>
      <c r="J320" s="3">
        <f t="shared" si="57"/>
        <v>3</v>
      </c>
      <c r="K320" s="3">
        <v>22</v>
      </c>
      <c r="L320" s="3">
        <v>8.8000000000000007</v>
      </c>
      <c r="M320" s="3">
        <v>40</v>
      </c>
      <c r="N320" s="3">
        <v>16</v>
      </c>
      <c r="O320" s="3">
        <v>20</v>
      </c>
      <c r="P320" s="3">
        <v>12</v>
      </c>
      <c r="Q320" s="3">
        <v>30</v>
      </c>
      <c r="R320" s="3">
        <v>18</v>
      </c>
      <c r="S320" s="3">
        <v>20</v>
      </c>
      <c r="T320" s="3">
        <v>12</v>
      </c>
      <c r="U320" s="3">
        <v>69.8</v>
      </c>
      <c r="V320" s="3"/>
      <c r="W320" s="6"/>
      <c r="X320" s="3">
        <v>0</v>
      </c>
      <c r="Y320" s="3">
        <v>0</v>
      </c>
      <c r="Z320" s="3">
        <f t="shared" si="66"/>
        <v>69.8</v>
      </c>
      <c r="AA320" s="10">
        <v>196000</v>
      </c>
      <c r="AB320" s="10"/>
      <c r="AC320" s="10">
        <f t="shared" si="65"/>
        <v>98000</v>
      </c>
      <c r="AD320" s="1"/>
      <c r="AE320" s="1"/>
      <c r="AF320" s="1"/>
      <c r="AG320" s="1"/>
      <c r="AH320" s="35" t="s">
        <v>665</v>
      </c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  <c r="BY320" s="61"/>
      <c r="BZ320" s="61"/>
      <c r="CA320" s="61"/>
      <c r="CB320" s="61"/>
      <c r="CC320" s="61"/>
      <c r="CD320" s="61"/>
      <c r="CE320" s="61"/>
      <c r="CF320" s="61"/>
      <c r="CG320" s="61"/>
      <c r="CH320" s="61"/>
      <c r="CI320" s="61"/>
      <c r="CJ320" s="61"/>
      <c r="CK320" s="61"/>
      <c r="CL320" s="61"/>
      <c r="CM320" s="61"/>
      <c r="CN320" s="61"/>
      <c r="CO320" s="61"/>
      <c r="CP320" s="61"/>
      <c r="CQ320" s="61"/>
      <c r="CR320" s="61"/>
      <c r="CS320" s="61"/>
      <c r="CT320" s="61"/>
      <c r="CU320" s="61"/>
      <c r="CV320" s="61"/>
    </row>
    <row r="321" spans="1:100" ht="38.4" customHeight="1" x14ac:dyDescent="0.3">
      <c r="A321" s="3">
        <v>318</v>
      </c>
      <c r="B321" s="7">
        <v>63198</v>
      </c>
      <c r="C321" s="40" t="s">
        <v>71</v>
      </c>
      <c r="D321" s="40"/>
      <c r="E321" s="40"/>
      <c r="F321" s="40"/>
      <c r="G321" s="40"/>
      <c r="H321" s="40"/>
      <c r="I321" s="3">
        <v>22</v>
      </c>
      <c r="J321" s="3">
        <f t="shared" si="57"/>
        <v>8.8000000000000007</v>
      </c>
      <c r="K321" s="3">
        <v>22</v>
      </c>
      <c r="L321" s="3">
        <f t="shared" ref="L321:L385" si="68">K321/100*40</f>
        <v>8.8000000000000007</v>
      </c>
      <c r="M321" s="3">
        <v>40</v>
      </c>
      <c r="N321" s="3">
        <f t="shared" ref="N321:N385" si="69">M321/100*40</f>
        <v>16</v>
      </c>
      <c r="O321" s="3">
        <v>20</v>
      </c>
      <c r="P321" s="3">
        <f t="shared" ref="P321:P385" si="70">O321/100*60</f>
        <v>12</v>
      </c>
      <c r="Q321" s="3">
        <v>20</v>
      </c>
      <c r="R321" s="3">
        <f t="shared" ref="R321:R385" si="71">Q321/100*60</f>
        <v>12</v>
      </c>
      <c r="S321" s="3">
        <v>20</v>
      </c>
      <c r="T321" s="3">
        <f t="shared" ref="T321:T385" si="72">S321/100*60</f>
        <v>12</v>
      </c>
      <c r="U321" s="3">
        <f t="shared" ref="U321:U385" si="73">J321+L321+N321+P321+R321+T321</f>
        <v>69.599999999999994</v>
      </c>
      <c r="V321" s="3"/>
      <c r="W321" s="6"/>
      <c r="X321" s="3">
        <v>0</v>
      </c>
      <c r="Y321" s="3">
        <v>0</v>
      </c>
      <c r="Z321" s="3">
        <f t="shared" si="66"/>
        <v>69.599999999999994</v>
      </c>
      <c r="AA321" s="10">
        <v>46714</v>
      </c>
      <c r="AB321" s="10"/>
      <c r="AC321" s="10">
        <f t="shared" si="65"/>
        <v>23357</v>
      </c>
      <c r="AD321" s="1"/>
      <c r="AE321" s="1"/>
      <c r="AF321" s="1"/>
      <c r="AG321" s="1"/>
      <c r="AH321" s="35" t="s">
        <v>665</v>
      </c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</row>
    <row r="322" spans="1:100" ht="38.4" customHeight="1" x14ac:dyDescent="0.3">
      <c r="A322" s="6">
        <v>319</v>
      </c>
      <c r="B322" s="7">
        <v>63435</v>
      </c>
      <c r="C322" s="40" t="s">
        <v>84</v>
      </c>
      <c r="D322" s="40"/>
      <c r="E322" s="40"/>
      <c r="F322" s="40"/>
      <c r="G322" s="40"/>
      <c r="H322" s="40"/>
      <c r="I322" s="3">
        <v>22</v>
      </c>
      <c r="J322" s="3">
        <f t="shared" si="57"/>
        <v>8.8000000000000007</v>
      </c>
      <c r="K322" s="3">
        <v>22</v>
      </c>
      <c r="L322" s="3">
        <f t="shared" si="68"/>
        <v>8.8000000000000007</v>
      </c>
      <c r="M322" s="3">
        <v>40</v>
      </c>
      <c r="N322" s="3">
        <f t="shared" si="69"/>
        <v>16</v>
      </c>
      <c r="O322" s="3">
        <v>20</v>
      </c>
      <c r="P322" s="3">
        <f t="shared" si="70"/>
        <v>12</v>
      </c>
      <c r="Q322" s="3">
        <v>20</v>
      </c>
      <c r="R322" s="3">
        <f t="shared" si="71"/>
        <v>12</v>
      </c>
      <c r="S322" s="3">
        <v>20</v>
      </c>
      <c r="T322" s="3">
        <f t="shared" si="72"/>
        <v>12</v>
      </c>
      <c r="U322" s="3">
        <f t="shared" si="73"/>
        <v>69.599999999999994</v>
      </c>
      <c r="V322" s="3"/>
      <c r="W322" s="6"/>
      <c r="X322" s="3">
        <v>0</v>
      </c>
      <c r="Y322" s="3">
        <v>0</v>
      </c>
      <c r="Z322" s="3">
        <f t="shared" si="66"/>
        <v>69.599999999999994</v>
      </c>
      <c r="AA322" s="10">
        <v>246734.77</v>
      </c>
      <c r="AB322" s="10"/>
      <c r="AC322" s="10">
        <f t="shared" si="65"/>
        <v>123367.38499999999</v>
      </c>
      <c r="AD322" s="1"/>
      <c r="AE322" s="1"/>
      <c r="AF322" s="1"/>
      <c r="AG322" s="1"/>
      <c r="AH322" s="35" t="s">
        <v>665</v>
      </c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61"/>
      <c r="CC322" s="61"/>
      <c r="CD322" s="61"/>
      <c r="CE322" s="61"/>
      <c r="CF322" s="61"/>
      <c r="CG322" s="61"/>
      <c r="CH322" s="61"/>
      <c r="CI322" s="61"/>
      <c r="CJ322" s="61"/>
      <c r="CK322" s="61"/>
      <c r="CL322" s="61"/>
      <c r="CM322" s="61"/>
      <c r="CN322" s="61"/>
      <c r="CO322" s="61"/>
      <c r="CP322" s="61"/>
      <c r="CQ322" s="61"/>
      <c r="CR322" s="61"/>
      <c r="CS322" s="61"/>
      <c r="CT322" s="61"/>
      <c r="CU322" s="61"/>
      <c r="CV322" s="61"/>
    </row>
    <row r="323" spans="1:100" ht="38.4" customHeight="1" x14ac:dyDescent="0.3">
      <c r="A323" s="3">
        <v>320</v>
      </c>
      <c r="B323" s="7">
        <v>63448</v>
      </c>
      <c r="C323" s="40" t="s">
        <v>91</v>
      </c>
      <c r="D323" s="40"/>
      <c r="E323" s="40"/>
      <c r="F323" s="40"/>
      <c r="G323" s="40"/>
      <c r="H323" s="40"/>
      <c r="I323" s="3">
        <v>22</v>
      </c>
      <c r="J323" s="3">
        <f t="shared" si="57"/>
        <v>8.8000000000000007</v>
      </c>
      <c r="K323" s="3">
        <v>22</v>
      </c>
      <c r="L323" s="3">
        <f t="shared" si="68"/>
        <v>8.8000000000000007</v>
      </c>
      <c r="M323" s="3">
        <v>40</v>
      </c>
      <c r="N323" s="3">
        <f t="shared" si="69"/>
        <v>16</v>
      </c>
      <c r="O323" s="3">
        <v>20</v>
      </c>
      <c r="P323" s="3">
        <f t="shared" si="70"/>
        <v>12</v>
      </c>
      <c r="Q323" s="3">
        <v>20</v>
      </c>
      <c r="R323" s="3">
        <f t="shared" si="71"/>
        <v>12</v>
      </c>
      <c r="S323" s="3">
        <v>20</v>
      </c>
      <c r="T323" s="3">
        <f t="shared" si="72"/>
        <v>12</v>
      </c>
      <c r="U323" s="3">
        <f t="shared" si="73"/>
        <v>69.599999999999994</v>
      </c>
      <c r="V323" s="3"/>
      <c r="W323" s="6"/>
      <c r="X323" s="3">
        <v>0</v>
      </c>
      <c r="Y323" s="3">
        <v>0</v>
      </c>
      <c r="Z323" s="3">
        <f t="shared" si="66"/>
        <v>69.599999999999994</v>
      </c>
      <c r="AA323" s="10">
        <v>183950</v>
      </c>
      <c r="AB323" s="10"/>
      <c r="AC323" s="10">
        <f t="shared" si="65"/>
        <v>91975</v>
      </c>
      <c r="AD323" s="1"/>
      <c r="AE323" s="1"/>
      <c r="AF323" s="1"/>
      <c r="AG323" s="1"/>
      <c r="AH323" s="35" t="s">
        <v>665</v>
      </c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  <c r="BY323" s="61"/>
      <c r="BZ323" s="61"/>
      <c r="CA323" s="61"/>
      <c r="CB323" s="61"/>
      <c r="CC323" s="61"/>
      <c r="CD323" s="61"/>
      <c r="CE323" s="61"/>
      <c r="CF323" s="61"/>
      <c r="CG323" s="61"/>
      <c r="CH323" s="61"/>
      <c r="CI323" s="61"/>
      <c r="CJ323" s="61"/>
      <c r="CK323" s="61"/>
      <c r="CL323" s="61"/>
      <c r="CM323" s="61"/>
      <c r="CN323" s="61"/>
      <c r="CO323" s="61"/>
      <c r="CP323" s="61"/>
      <c r="CQ323" s="61"/>
      <c r="CR323" s="61"/>
      <c r="CS323" s="61"/>
      <c r="CT323" s="61"/>
      <c r="CU323" s="61"/>
      <c r="CV323" s="61"/>
    </row>
    <row r="324" spans="1:100" ht="38.4" customHeight="1" x14ac:dyDescent="0.3">
      <c r="A324" s="3">
        <v>321</v>
      </c>
      <c r="B324" s="7">
        <v>63746</v>
      </c>
      <c r="C324" s="40" t="s">
        <v>107</v>
      </c>
      <c r="D324" s="40"/>
      <c r="E324" s="40"/>
      <c r="F324" s="40"/>
      <c r="G324" s="40"/>
      <c r="H324" s="40"/>
      <c r="I324" s="3">
        <v>22</v>
      </c>
      <c r="J324" s="3">
        <f t="shared" si="57"/>
        <v>8.8000000000000007</v>
      </c>
      <c r="K324" s="3">
        <v>22</v>
      </c>
      <c r="L324" s="3">
        <f t="shared" si="68"/>
        <v>8.8000000000000007</v>
      </c>
      <c r="M324" s="3">
        <v>40</v>
      </c>
      <c r="N324" s="3">
        <f t="shared" si="69"/>
        <v>16</v>
      </c>
      <c r="O324" s="3">
        <v>20</v>
      </c>
      <c r="P324" s="3">
        <f t="shared" si="70"/>
        <v>12</v>
      </c>
      <c r="Q324" s="3">
        <v>20</v>
      </c>
      <c r="R324" s="3">
        <f t="shared" si="71"/>
        <v>12</v>
      </c>
      <c r="S324" s="3">
        <v>20</v>
      </c>
      <c r="T324" s="3">
        <f t="shared" si="72"/>
        <v>12</v>
      </c>
      <c r="U324" s="3">
        <f t="shared" si="73"/>
        <v>69.599999999999994</v>
      </c>
      <c r="V324" s="3"/>
      <c r="W324" s="6"/>
      <c r="X324" s="3">
        <v>0</v>
      </c>
      <c r="Y324" s="3">
        <v>0</v>
      </c>
      <c r="Z324" s="3">
        <f t="shared" si="66"/>
        <v>69.599999999999994</v>
      </c>
      <c r="AA324" s="10">
        <v>89717.78</v>
      </c>
      <c r="AB324" s="10"/>
      <c r="AC324" s="10">
        <f t="shared" si="65"/>
        <v>44858.89</v>
      </c>
      <c r="AD324" s="1"/>
      <c r="AE324" s="1"/>
      <c r="AF324" s="1"/>
      <c r="AG324" s="1"/>
      <c r="AH324" s="35" t="s">
        <v>665</v>
      </c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  <c r="BY324" s="61"/>
      <c r="BZ324" s="61"/>
      <c r="CA324" s="61"/>
      <c r="CB324" s="61"/>
      <c r="CC324" s="61"/>
      <c r="CD324" s="61"/>
      <c r="CE324" s="61"/>
      <c r="CF324" s="61"/>
      <c r="CG324" s="61"/>
      <c r="CH324" s="61"/>
      <c r="CI324" s="61"/>
      <c r="CJ324" s="61"/>
      <c r="CK324" s="61"/>
      <c r="CL324" s="61"/>
      <c r="CM324" s="61"/>
      <c r="CN324" s="61"/>
      <c r="CO324" s="61"/>
      <c r="CP324" s="61"/>
      <c r="CQ324" s="61"/>
      <c r="CR324" s="61"/>
      <c r="CS324" s="61"/>
      <c r="CT324" s="61"/>
      <c r="CU324" s="61"/>
      <c r="CV324" s="61"/>
    </row>
    <row r="325" spans="1:100" ht="38.4" customHeight="1" x14ac:dyDescent="0.3">
      <c r="A325" s="3">
        <v>322</v>
      </c>
      <c r="B325" s="7">
        <v>63759</v>
      </c>
      <c r="C325" s="40" t="s">
        <v>108</v>
      </c>
      <c r="D325" s="40"/>
      <c r="E325" s="40"/>
      <c r="F325" s="40"/>
      <c r="G325" s="40"/>
      <c r="H325" s="40"/>
      <c r="I325" s="3">
        <v>22</v>
      </c>
      <c r="J325" s="3">
        <f t="shared" si="57"/>
        <v>8.8000000000000007</v>
      </c>
      <c r="K325" s="3">
        <v>22</v>
      </c>
      <c r="L325" s="3">
        <f t="shared" si="68"/>
        <v>8.8000000000000007</v>
      </c>
      <c r="M325" s="3">
        <v>40</v>
      </c>
      <c r="N325" s="3">
        <f t="shared" si="69"/>
        <v>16</v>
      </c>
      <c r="O325" s="3">
        <v>20</v>
      </c>
      <c r="P325" s="3">
        <f t="shared" si="70"/>
        <v>12</v>
      </c>
      <c r="Q325" s="3">
        <v>20</v>
      </c>
      <c r="R325" s="3">
        <f t="shared" si="71"/>
        <v>12</v>
      </c>
      <c r="S325" s="3">
        <v>20</v>
      </c>
      <c r="T325" s="3">
        <f t="shared" si="72"/>
        <v>12</v>
      </c>
      <c r="U325" s="3">
        <f t="shared" si="73"/>
        <v>69.599999999999994</v>
      </c>
      <c r="V325" s="3"/>
      <c r="W325" s="6"/>
      <c r="X325" s="3">
        <v>0</v>
      </c>
      <c r="Y325" s="3">
        <v>0</v>
      </c>
      <c r="Z325" s="3">
        <f t="shared" si="66"/>
        <v>69.599999999999994</v>
      </c>
      <c r="AA325" s="10">
        <v>299600</v>
      </c>
      <c r="AB325" s="10"/>
      <c r="AC325" s="10">
        <f t="shared" si="65"/>
        <v>149800</v>
      </c>
      <c r="AD325" s="1"/>
      <c r="AE325" s="1"/>
      <c r="AF325" s="1"/>
      <c r="AG325" s="1"/>
      <c r="AH325" s="35" t="s">
        <v>665</v>
      </c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  <c r="BY325" s="61"/>
      <c r="BZ325" s="61"/>
      <c r="CA325" s="61"/>
      <c r="CB325" s="61"/>
      <c r="CC325" s="61"/>
      <c r="CD325" s="61"/>
      <c r="CE325" s="61"/>
      <c r="CF325" s="61"/>
      <c r="CG325" s="61"/>
      <c r="CH325" s="61"/>
      <c r="CI325" s="61"/>
      <c r="CJ325" s="61"/>
      <c r="CK325" s="61"/>
      <c r="CL325" s="61"/>
      <c r="CM325" s="61"/>
      <c r="CN325" s="61"/>
      <c r="CO325" s="61"/>
      <c r="CP325" s="61"/>
      <c r="CQ325" s="61"/>
      <c r="CR325" s="61"/>
      <c r="CS325" s="61"/>
      <c r="CT325" s="61"/>
      <c r="CU325" s="61"/>
      <c r="CV325" s="61"/>
    </row>
    <row r="326" spans="1:100" ht="38.4" customHeight="1" x14ac:dyDescent="0.3">
      <c r="A326" s="6">
        <v>323</v>
      </c>
      <c r="B326" s="7">
        <v>63801</v>
      </c>
      <c r="C326" s="40" t="s">
        <v>127</v>
      </c>
      <c r="D326" s="40"/>
      <c r="E326" s="40"/>
      <c r="F326" s="40"/>
      <c r="G326" s="40"/>
      <c r="H326" s="40"/>
      <c r="I326" s="3">
        <v>22</v>
      </c>
      <c r="J326" s="3">
        <f t="shared" si="57"/>
        <v>8.8000000000000007</v>
      </c>
      <c r="K326" s="3">
        <v>22</v>
      </c>
      <c r="L326" s="3">
        <f t="shared" si="68"/>
        <v>8.8000000000000007</v>
      </c>
      <c r="M326" s="3">
        <v>40</v>
      </c>
      <c r="N326" s="3">
        <f t="shared" si="69"/>
        <v>16</v>
      </c>
      <c r="O326" s="3">
        <v>20</v>
      </c>
      <c r="P326" s="3">
        <f t="shared" si="70"/>
        <v>12</v>
      </c>
      <c r="Q326" s="3">
        <v>20</v>
      </c>
      <c r="R326" s="3">
        <f t="shared" si="71"/>
        <v>12</v>
      </c>
      <c r="S326" s="3">
        <v>20</v>
      </c>
      <c r="T326" s="3">
        <f t="shared" si="72"/>
        <v>12</v>
      </c>
      <c r="U326" s="3">
        <f t="shared" si="73"/>
        <v>69.599999999999994</v>
      </c>
      <c r="V326" s="3"/>
      <c r="W326" s="6"/>
      <c r="X326" s="3">
        <v>0</v>
      </c>
      <c r="Y326" s="3">
        <v>0</v>
      </c>
      <c r="Z326" s="3">
        <f t="shared" si="66"/>
        <v>69.599999999999994</v>
      </c>
      <c r="AA326" s="10">
        <v>62987</v>
      </c>
      <c r="AB326" s="10"/>
      <c r="AC326" s="10">
        <f t="shared" si="65"/>
        <v>31493.5</v>
      </c>
      <c r="AD326" s="1"/>
      <c r="AE326" s="1"/>
      <c r="AF326" s="1"/>
      <c r="AG326" s="1"/>
      <c r="AH326" s="35" t="s">
        <v>665</v>
      </c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61"/>
      <c r="CC326" s="61"/>
      <c r="CD326" s="61"/>
      <c r="CE326" s="61"/>
      <c r="CF326" s="61"/>
      <c r="CG326" s="61"/>
      <c r="CH326" s="61"/>
      <c r="CI326" s="61"/>
      <c r="CJ326" s="61"/>
      <c r="CK326" s="61"/>
      <c r="CL326" s="61"/>
      <c r="CM326" s="61"/>
      <c r="CN326" s="61"/>
      <c r="CO326" s="61"/>
      <c r="CP326" s="61"/>
      <c r="CQ326" s="61"/>
      <c r="CR326" s="61"/>
      <c r="CS326" s="61"/>
      <c r="CT326" s="61"/>
      <c r="CU326" s="61"/>
      <c r="CV326" s="61"/>
    </row>
    <row r="327" spans="1:100" ht="38.4" customHeight="1" x14ac:dyDescent="0.3">
      <c r="A327" s="3">
        <v>324</v>
      </c>
      <c r="B327" s="7">
        <v>63819</v>
      </c>
      <c r="C327" s="40" t="s">
        <v>141</v>
      </c>
      <c r="D327" s="40"/>
      <c r="E327" s="40"/>
      <c r="F327" s="40"/>
      <c r="G327" s="40"/>
      <c r="H327" s="40"/>
      <c r="I327" s="3">
        <v>22</v>
      </c>
      <c r="J327" s="3">
        <f t="shared" si="57"/>
        <v>8.8000000000000007</v>
      </c>
      <c r="K327" s="3">
        <v>22</v>
      </c>
      <c r="L327" s="3">
        <f t="shared" si="68"/>
        <v>8.8000000000000007</v>
      </c>
      <c r="M327" s="3">
        <v>40</v>
      </c>
      <c r="N327" s="3">
        <f t="shared" si="69"/>
        <v>16</v>
      </c>
      <c r="O327" s="3">
        <v>20</v>
      </c>
      <c r="P327" s="3">
        <f t="shared" si="70"/>
        <v>12</v>
      </c>
      <c r="Q327" s="3">
        <v>20</v>
      </c>
      <c r="R327" s="3">
        <f t="shared" si="71"/>
        <v>12</v>
      </c>
      <c r="S327" s="3">
        <v>20</v>
      </c>
      <c r="T327" s="3">
        <f t="shared" si="72"/>
        <v>12</v>
      </c>
      <c r="U327" s="3">
        <f t="shared" si="73"/>
        <v>69.599999999999994</v>
      </c>
      <c r="V327" s="3"/>
      <c r="W327" s="6"/>
      <c r="X327" s="3">
        <v>0</v>
      </c>
      <c r="Y327" s="3">
        <v>0</v>
      </c>
      <c r="Z327" s="3">
        <f t="shared" si="66"/>
        <v>69.599999999999994</v>
      </c>
      <c r="AA327" s="10">
        <v>87146</v>
      </c>
      <c r="AB327" s="10"/>
      <c r="AC327" s="10">
        <f t="shared" si="65"/>
        <v>43573</v>
      </c>
      <c r="AD327" s="1"/>
      <c r="AE327" s="1"/>
      <c r="AF327" s="1"/>
      <c r="AG327" s="1"/>
      <c r="AH327" s="35" t="s">
        <v>665</v>
      </c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61"/>
      <c r="CC327" s="61"/>
      <c r="CD327" s="61"/>
      <c r="CE327" s="61"/>
      <c r="CF327" s="61"/>
      <c r="CG327" s="61"/>
      <c r="CH327" s="61"/>
      <c r="CI327" s="61"/>
      <c r="CJ327" s="61"/>
      <c r="CK327" s="61"/>
      <c r="CL327" s="61"/>
      <c r="CM327" s="61"/>
      <c r="CN327" s="61"/>
      <c r="CO327" s="61"/>
      <c r="CP327" s="61"/>
      <c r="CQ327" s="61"/>
      <c r="CR327" s="61"/>
      <c r="CS327" s="61"/>
      <c r="CT327" s="61"/>
      <c r="CU327" s="61"/>
      <c r="CV327" s="61"/>
    </row>
    <row r="328" spans="1:100" ht="38.4" customHeight="1" x14ac:dyDescent="0.3">
      <c r="A328" s="3">
        <v>325</v>
      </c>
      <c r="B328" s="7">
        <v>62319</v>
      </c>
      <c r="C328" s="40" t="s">
        <v>155</v>
      </c>
      <c r="D328" s="40"/>
      <c r="E328" s="40"/>
      <c r="F328" s="40"/>
      <c r="G328" s="40"/>
      <c r="H328" s="40"/>
      <c r="I328" s="3">
        <v>22</v>
      </c>
      <c r="J328" s="3">
        <f t="shared" si="57"/>
        <v>8.8000000000000007</v>
      </c>
      <c r="K328" s="3">
        <v>22</v>
      </c>
      <c r="L328" s="3">
        <f t="shared" si="68"/>
        <v>8.8000000000000007</v>
      </c>
      <c r="M328" s="3">
        <v>40</v>
      </c>
      <c r="N328" s="3">
        <f t="shared" si="69"/>
        <v>16</v>
      </c>
      <c r="O328" s="3">
        <v>20</v>
      </c>
      <c r="P328" s="3">
        <f t="shared" si="70"/>
        <v>12</v>
      </c>
      <c r="Q328" s="3">
        <v>20</v>
      </c>
      <c r="R328" s="3">
        <f t="shared" si="71"/>
        <v>12</v>
      </c>
      <c r="S328" s="3">
        <v>20</v>
      </c>
      <c r="T328" s="3">
        <f t="shared" si="72"/>
        <v>12</v>
      </c>
      <c r="U328" s="3">
        <f t="shared" si="73"/>
        <v>69.599999999999994</v>
      </c>
      <c r="V328" s="3"/>
      <c r="W328" s="6"/>
      <c r="X328" s="3">
        <f t="shared" ref="X328:X344" si="74">+V328+W328</f>
        <v>0</v>
      </c>
      <c r="Y328" s="3">
        <v>0</v>
      </c>
      <c r="Z328" s="3">
        <f t="shared" si="66"/>
        <v>69.599999999999994</v>
      </c>
      <c r="AA328" s="10">
        <v>69297.66</v>
      </c>
      <c r="AB328" s="10"/>
      <c r="AC328" s="10">
        <f t="shared" si="65"/>
        <v>34648.83</v>
      </c>
      <c r="AD328" s="1"/>
      <c r="AE328" s="1"/>
      <c r="AF328" s="1"/>
      <c r="AG328" s="1"/>
      <c r="AH328" s="35" t="s">
        <v>665</v>
      </c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61"/>
      <c r="CC328" s="61"/>
      <c r="CD328" s="61"/>
      <c r="CE328" s="61"/>
      <c r="CF328" s="61"/>
      <c r="CG328" s="61"/>
      <c r="CH328" s="61"/>
      <c r="CI328" s="61"/>
      <c r="CJ328" s="61"/>
      <c r="CK328" s="61"/>
      <c r="CL328" s="61"/>
      <c r="CM328" s="61"/>
      <c r="CN328" s="61"/>
      <c r="CO328" s="61"/>
      <c r="CP328" s="61"/>
      <c r="CQ328" s="61"/>
      <c r="CR328" s="61"/>
      <c r="CS328" s="61"/>
      <c r="CT328" s="61"/>
      <c r="CU328" s="61"/>
      <c r="CV328" s="61"/>
    </row>
    <row r="329" spans="1:100" ht="38.4" customHeight="1" x14ac:dyDescent="0.3">
      <c r="A329" s="3">
        <v>326</v>
      </c>
      <c r="B329" s="7">
        <v>62388</v>
      </c>
      <c r="C329" s="40" t="s">
        <v>163</v>
      </c>
      <c r="D329" s="40"/>
      <c r="E329" s="40"/>
      <c r="F329" s="40"/>
      <c r="G329" s="40"/>
      <c r="H329" s="40"/>
      <c r="I329" s="3">
        <v>22</v>
      </c>
      <c r="J329" s="3">
        <f t="shared" si="57"/>
        <v>8.8000000000000007</v>
      </c>
      <c r="K329" s="3">
        <v>22</v>
      </c>
      <c r="L329" s="3">
        <f t="shared" si="68"/>
        <v>8.8000000000000007</v>
      </c>
      <c r="M329" s="3">
        <v>40</v>
      </c>
      <c r="N329" s="3">
        <f t="shared" si="69"/>
        <v>16</v>
      </c>
      <c r="O329" s="3">
        <v>20</v>
      </c>
      <c r="P329" s="3">
        <f t="shared" si="70"/>
        <v>12</v>
      </c>
      <c r="Q329" s="3">
        <v>20</v>
      </c>
      <c r="R329" s="3">
        <f t="shared" si="71"/>
        <v>12</v>
      </c>
      <c r="S329" s="3">
        <v>20</v>
      </c>
      <c r="T329" s="3">
        <f t="shared" si="72"/>
        <v>12</v>
      </c>
      <c r="U329" s="3">
        <f t="shared" si="73"/>
        <v>69.599999999999994</v>
      </c>
      <c r="V329" s="3"/>
      <c r="W329" s="6"/>
      <c r="X329" s="3">
        <f t="shared" si="74"/>
        <v>0</v>
      </c>
      <c r="Y329" s="3">
        <v>0</v>
      </c>
      <c r="Z329" s="3">
        <f t="shared" si="66"/>
        <v>69.599999999999994</v>
      </c>
      <c r="AA329" s="10">
        <v>262737</v>
      </c>
      <c r="AB329" s="10"/>
      <c r="AC329" s="10">
        <f t="shared" si="65"/>
        <v>131368.5</v>
      </c>
      <c r="AD329" s="1"/>
      <c r="AE329" s="1"/>
      <c r="AF329" s="1"/>
      <c r="AG329" s="1"/>
      <c r="AH329" s="35" t="s">
        <v>665</v>
      </c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  <c r="BY329" s="61"/>
      <c r="BZ329" s="61"/>
      <c r="CA329" s="61"/>
      <c r="CB329" s="61"/>
      <c r="CC329" s="61"/>
      <c r="CD329" s="61"/>
      <c r="CE329" s="61"/>
      <c r="CF329" s="61"/>
      <c r="CG329" s="61"/>
      <c r="CH329" s="61"/>
      <c r="CI329" s="61"/>
      <c r="CJ329" s="61"/>
      <c r="CK329" s="61"/>
      <c r="CL329" s="61"/>
      <c r="CM329" s="61"/>
      <c r="CN329" s="61"/>
      <c r="CO329" s="61"/>
      <c r="CP329" s="61"/>
      <c r="CQ329" s="61"/>
      <c r="CR329" s="61"/>
      <c r="CS329" s="61"/>
      <c r="CT329" s="61"/>
      <c r="CU329" s="61"/>
      <c r="CV329" s="61"/>
    </row>
    <row r="330" spans="1:100" ht="38.4" customHeight="1" x14ac:dyDescent="0.3">
      <c r="A330" s="6">
        <v>327</v>
      </c>
      <c r="B330" s="7">
        <v>62421</v>
      </c>
      <c r="C330" s="40" t="s">
        <v>173</v>
      </c>
      <c r="D330" s="40"/>
      <c r="E330" s="40"/>
      <c r="F330" s="40"/>
      <c r="G330" s="40"/>
      <c r="H330" s="40"/>
      <c r="I330" s="3">
        <v>22</v>
      </c>
      <c r="J330" s="3">
        <f t="shared" si="57"/>
        <v>8.8000000000000007</v>
      </c>
      <c r="K330" s="3">
        <v>22</v>
      </c>
      <c r="L330" s="3">
        <f t="shared" si="68"/>
        <v>8.8000000000000007</v>
      </c>
      <c r="M330" s="3">
        <v>40</v>
      </c>
      <c r="N330" s="3">
        <f t="shared" si="69"/>
        <v>16</v>
      </c>
      <c r="O330" s="3">
        <v>20</v>
      </c>
      <c r="P330" s="3">
        <f t="shared" si="70"/>
        <v>12</v>
      </c>
      <c r="Q330" s="3">
        <v>20</v>
      </c>
      <c r="R330" s="3">
        <f t="shared" si="71"/>
        <v>12</v>
      </c>
      <c r="S330" s="3">
        <v>20</v>
      </c>
      <c r="T330" s="3">
        <f t="shared" si="72"/>
        <v>12</v>
      </c>
      <c r="U330" s="3">
        <f t="shared" si="73"/>
        <v>69.599999999999994</v>
      </c>
      <c r="V330" s="3"/>
      <c r="W330" s="6"/>
      <c r="X330" s="3">
        <f t="shared" si="74"/>
        <v>0</v>
      </c>
      <c r="Y330" s="3">
        <v>0</v>
      </c>
      <c r="Z330" s="3">
        <f t="shared" si="66"/>
        <v>69.599999999999994</v>
      </c>
      <c r="AA330" s="10">
        <v>64690.01</v>
      </c>
      <c r="AB330" s="10"/>
      <c r="AC330" s="10">
        <f t="shared" si="65"/>
        <v>32345.005000000001</v>
      </c>
      <c r="AD330" s="1"/>
      <c r="AE330" s="1"/>
      <c r="AF330" s="1"/>
      <c r="AG330" s="1"/>
      <c r="AH330" s="35" t="s">
        <v>665</v>
      </c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61"/>
      <c r="CC330" s="61"/>
      <c r="CD330" s="61"/>
      <c r="CE330" s="61"/>
      <c r="CF330" s="61"/>
      <c r="CG330" s="61"/>
      <c r="CH330" s="61"/>
      <c r="CI330" s="61"/>
      <c r="CJ330" s="61"/>
      <c r="CK330" s="61"/>
      <c r="CL330" s="61"/>
      <c r="CM330" s="61"/>
      <c r="CN330" s="61"/>
      <c r="CO330" s="61"/>
      <c r="CP330" s="61"/>
      <c r="CQ330" s="61"/>
      <c r="CR330" s="61"/>
      <c r="CS330" s="61"/>
      <c r="CT330" s="61"/>
      <c r="CU330" s="61"/>
      <c r="CV330" s="61"/>
    </row>
    <row r="331" spans="1:100" ht="38.4" customHeight="1" x14ac:dyDescent="0.3">
      <c r="A331" s="3">
        <v>328</v>
      </c>
      <c r="B331" s="7">
        <v>62643</v>
      </c>
      <c r="C331" s="40" t="s">
        <v>234</v>
      </c>
      <c r="D331" s="40"/>
      <c r="E331" s="40"/>
      <c r="F331" s="40"/>
      <c r="G331" s="40"/>
      <c r="H331" s="40"/>
      <c r="I331" s="3">
        <v>22</v>
      </c>
      <c r="J331" s="3">
        <f t="shared" ref="J331:J394" si="75">I331/100*40</f>
        <v>8.8000000000000007</v>
      </c>
      <c r="K331" s="3">
        <v>22</v>
      </c>
      <c r="L331" s="3">
        <f t="shared" si="68"/>
        <v>8.8000000000000007</v>
      </c>
      <c r="M331" s="3">
        <v>40</v>
      </c>
      <c r="N331" s="3">
        <f t="shared" si="69"/>
        <v>16</v>
      </c>
      <c r="O331" s="3">
        <v>20</v>
      </c>
      <c r="P331" s="3">
        <f t="shared" si="70"/>
        <v>12</v>
      </c>
      <c r="Q331" s="3">
        <v>20</v>
      </c>
      <c r="R331" s="3">
        <f t="shared" si="71"/>
        <v>12</v>
      </c>
      <c r="S331" s="3">
        <v>20</v>
      </c>
      <c r="T331" s="3">
        <f t="shared" si="72"/>
        <v>12</v>
      </c>
      <c r="U331" s="3">
        <f t="shared" si="73"/>
        <v>69.599999999999994</v>
      </c>
      <c r="V331" s="3"/>
      <c r="W331" s="6"/>
      <c r="X331" s="3">
        <f t="shared" si="74"/>
        <v>0</v>
      </c>
      <c r="Y331" s="3">
        <v>0</v>
      </c>
      <c r="Z331" s="3">
        <f t="shared" si="66"/>
        <v>69.599999999999994</v>
      </c>
      <c r="AA331" s="10">
        <v>205251.36</v>
      </c>
      <c r="AB331" s="10"/>
      <c r="AC331" s="10">
        <f t="shared" si="65"/>
        <v>102625.68</v>
      </c>
      <c r="AD331" s="1"/>
      <c r="AE331" s="1"/>
      <c r="AF331" s="1"/>
      <c r="AG331" s="1"/>
      <c r="AH331" s="35" t="s">
        <v>665</v>
      </c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  <c r="CP331" s="61"/>
      <c r="CQ331" s="61"/>
      <c r="CR331" s="61"/>
      <c r="CS331" s="61"/>
      <c r="CT331" s="61"/>
      <c r="CU331" s="61"/>
      <c r="CV331" s="61"/>
    </row>
    <row r="332" spans="1:100" ht="38.4" customHeight="1" x14ac:dyDescent="0.3">
      <c r="A332" s="3">
        <v>329</v>
      </c>
      <c r="B332" s="7">
        <v>62654</v>
      </c>
      <c r="C332" s="40" t="s">
        <v>239</v>
      </c>
      <c r="D332" s="40"/>
      <c r="E332" s="40"/>
      <c r="F332" s="40"/>
      <c r="G332" s="40"/>
      <c r="H332" s="40"/>
      <c r="I332" s="3">
        <v>22</v>
      </c>
      <c r="J332" s="3">
        <f t="shared" si="75"/>
        <v>8.8000000000000007</v>
      </c>
      <c r="K332" s="3">
        <v>22</v>
      </c>
      <c r="L332" s="3">
        <f t="shared" si="68"/>
        <v>8.8000000000000007</v>
      </c>
      <c r="M332" s="3">
        <v>40</v>
      </c>
      <c r="N332" s="3">
        <f t="shared" si="69"/>
        <v>16</v>
      </c>
      <c r="O332" s="3">
        <v>20</v>
      </c>
      <c r="P332" s="3">
        <f t="shared" si="70"/>
        <v>12</v>
      </c>
      <c r="Q332" s="3">
        <v>20</v>
      </c>
      <c r="R332" s="3">
        <f t="shared" si="71"/>
        <v>12</v>
      </c>
      <c r="S332" s="3">
        <v>20</v>
      </c>
      <c r="T332" s="3">
        <f t="shared" si="72"/>
        <v>12</v>
      </c>
      <c r="U332" s="3">
        <f t="shared" si="73"/>
        <v>69.599999999999994</v>
      </c>
      <c r="V332" s="3"/>
      <c r="W332" s="6"/>
      <c r="X332" s="3">
        <f t="shared" si="74"/>
        <v>0</v>
      </c>
      <c r="Y332" s="3">
        <v>0</v>
      </c>
      <c r="Z332" s="3">
        <f t="shared" si="66"/>
        <v>69.599999999999994</v>
      </c>
      <c r="AA332" s="10">
        <v>221837.42</v>
      </c>
      <c r="AB332" s="10"/>
      <c r="AC332" s="10">
        <f t="shared" si="65"/>
        <v>110918.71</v>
      </c>
      <c r="AD332" s="1"/>
      <c r="AE332" s="1"/>
      <c r="AF332" s="1"/>
      <c r="AG332" s="1"/>
      <c r="AH332" s="35" t="s">
        <v>665</v>
      </c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61"/>
      <c r="CC332" s="61"/>
      <c r="CD332" s="61"/>
      <c r="CE332" s="61"/>
      <c r="CF332" s="61"/>
      <c r="CG332" s="61"/>
      <c r="CH332" s="61"/>
      <c r="CI332" s="61"/>
      <c r="CJ332" s="61"/>
      <c r="CK332" s="61"/>
      <c r="CL332" s="61"/>
      <c r="CM332" s="61"/>
      <c r="CN332" s="61"/>
      <c r="CO332" s="61"/>
      <c r="CP332" s="61"/>
      <c r="CQ332" s="61"/>
      <c r="CR332" s="61"/>
      <c r="CS332" s="61"/>
      <c r="CT332" s="61"/>
      <c r="CU332" s="61"/>
      <c r="CV332" s="61"/>
    </row>
    <row r="333" spans="1:100" ht="38.4" customHeight="1" x14ac:dyDescent="0.3">
      <c r="A333" s="3">
        <v>330</v>
      </c>
      <c r="B333" s="7">
        <v>62815</v>
      </c>
      <c r="C333" s="40" t="s">
        <v>289</v>
      </c>
      <c r="D333" s="40"/>
      <c r="E333" s="40"/>
      <c r="F333" s="40"/>
      <c r="G333" s="40"/>
      <c r="H333" s="40"/>
      <c r="I333" s="3">
        <v>22</v>
      </c>
      <c r="J333" s="3">
        <f t="shared" si="75"/>
        <v>8.8000000000000007</v>
      </c>
      <c r="K333" s="3">
        <v>22</v>
      </c>
      <c r="L333" s="3">
        <f t="shared" si="68"/>
        <v>8.8000000000000007</v>
      </c>
      <c r="M333" s="3">
        <v>40</v>
      </c>
      <c r="N333" s="3">
        <f t="shared" si="69"/>
        <v>16</v>
      </c>
      <c r="O333" s="3">
        <v>10</v>
      </c>
      <c r="P333" s="3">
        <f t="shared" si="70"/>
        <v>6</v>
      </c>
      <c r="Q333" s="3">
        <v>30</v>
      </c>
      <c r="R333" s="3">
        <f t="shared" si="71"/>
        <v>18</v>
      </c>
      <c r="S333" s="3">
        <v>20</v>
      </c>
      <c r="T333" s="3">
        <f t="shared" si="72"/>
        <v>12</v>
      </c>
      <c r="U333" s="3">
        <f t="shared" si="73"/>
        <v>69.599999999999994</v>
      </c>
      <c r="V333" s="3"/>
      <c r="W333" s="6"/>
      <c r="X333" s="3">
        <f t="shared" si="74"/>
        <v>0</v>
      </c>
      <c r="Y333" s="3">
        <v>0</v>
      </c>
      <c r="Z333" s="3">
        <f t="shared" si="66"/>
        <v>69.599999999999994</v>
      </c>
      <c r="AA333" s="10">
        <v>81901</v>
      </c>
      <c r="AB333" s="10"/>
      <c r="AC333" s="10">
        <f t="shared" si="65"/>
        <v>40950.5</v>
      </c>
      <c r="AD333" s="1"/>
      <c r="AE333" s="1"/>
      <c r="AF333" s="1"/>
      <c r="AG333" s="1"/>
      <c r="AH333" s="35" t="s">
        <v>665</v>
      </c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61"/>
      <c r="CC333" s="61"/>
      <c r="CD333" s="61"/>
      <c r="CE333" s="61"/>
      <c r="CF333" s="61"/>
      <c r="CG333" s="61"/>
      <c r="CH333" s="61"/>
      <c r="CI333" s="61"/>
      <c r="CJ333" s="61"/>
      <c r="CK333" s="61"/>
      <c r="CL333" s="61"/>
      <c r="CM333" s="61"/>
      <c r="CN333" s="61"/>
      <c r="CO333" s="61"/>
      <c r="CP333" s="61"/>
      <c r="CQ333" s="61"/>
      <c r="CR333" s="61"/>
      <c r="CS333" s="61"/>
      <c r="CT333" s="61"/>
      <c r="CU333" s="61"/>
      <c r="CV333" s="61"/>
    </row>
    <row r="334" spans="1:100" ht="38.4" customHeight="1" x14ac:dyDescent="0.3">
      <c r="A334" s="6">
        <v>331</v>
      </c>
      <c r="B334" s="7">
        <v>62816</v>
      </c>
      <c r="C334" s="40" t="s">
        <v>290</v>
      </c>
      <c r="D334" s="40"/>
      <c r="E334" s="40"/>
      <c r="F334" s="40"/>
      <c r="G334" s="40"/>
      <c r="H334" s="40"/>
      <c r="I334" s="3">
        <v>22</v>
      </c>
      <c r="J334" s="3">
        <f t="shared" si="75"/>
        <v>8.8000000000000007</v>
      </c>
      <c r="K334" s="3">
        <v>22</v>
      </c>
      <c r="L334" s="3">
        <f t="shared" si="68"/>
        <v>8.8000000000000007</v>
      </c>
      <c r="M334" s="3">
        <v>40</v>
      </c>
      <c r="N334" s="3">
        <f t="shared" si="69"/>
        <v>16</v>
      </c>
      <c r="O334" s="3">
        <v>20</v>
      </c>
      <c r="P334" s="3">
        <f t="shared" si="70"/>
        <v>12</v>
      </c>
      <c r="Q334" s="3">
        <v>20</v>
      </c>
      <c r="R334" s="3">
        <f t="shared" si="71"/>
        <v>12</v>
      </c>
      <c r="S334" s="3">
        <v>20</v>
      </c>
      <c r="T334" s="3">
        <f t="shared" si="72"/>
        <v>12</v>
      </c>
      <c r="U334" s="3">
        <f t="shared" si="73"/>
        <v>69.599999999999994</v>
      </c>
      <c r="V334" s="3"/>
      <c r="W334" s="6"/>
      <c r="X334" s="3">
        <f t="shared" si="74"/>
        <v>0</v>
      </c>
      <c r="Y334" s="3">
        <v>0</v>
      </c>
      <c r="Z334" s="3">
        <f t="shared" si="66"/>
        <v>69.599999999999994</v>
      </c>
      <c r="AA334" s="10">
        <v>127171.51</v>
      </c>
      <c r="AB334" s="10"/>
      <c r="AC334" s="10">
        <f t="shared" si="65"/>
        <v>63585.754999999997</v>
      </c>
      <c r="AD334" s="1"/>
      <c r="AE334" s="1"/>
      <c r="AF334" s="1"/>
      <c r="AG334" s="1"/>
      <c r="AH334" s="35" t="s">
        <v>665</v>
      </c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61"/>
      <c r="CC334" s="61"/>
      <c r="CD334" s="61"/>
      <c r="CE334" s="61"/>
      <c r="CF334" s="61"/>
      <c r="CG334" s="61"/>
      <c r="CH334" s="61"/>
      <c r="CI334" s="61"/>
      <c r="CJ334" s="61"/>
      <c r="CK334" s="61"/>
      <c r="CL334" s="61"/>
      <c r="CM334" s="61"/>
      <c r="CN334" s="61"/>
      <c r="CO334" s="61"/>
      <c r="CP334" s="61"/>
      <c r="CQ334" s="61"/>
      <c r="CR334" s="61"/>
      <c r="CS334" s="61"/>
      <c r="CT334" s="61"/>
      <c r="CU334" s="61"/>
      <c r="CV334" s="61"/>
    </row>
    <row r="335" spans="1:100" ht="38.4" customHeight="1" x14ac:dyDescent="0.3">
      <c r="A335" s="3">
        <v>332</v>
      </c>
      <c r="B335" s="7">
        <v>62853</v>
      </c>
      <c r="C335" s="40" t="s">
        <v>302</v>
      </c>
      <c r="D335" s="40"/>
      <c r="E335" s="40"/>
      <c r="F335" s="40"/>
      <c r="G335" s="40"/>
      <c r="H335" s="40"/>
      <c r="I335" s="3">
        <v>22</v>
      </c>
      <c r="J335" s="3">
        <f t="shared" si="75"/>
        <v>8.8000000000000007</v>
      </c>
      <c r="K335" s="3">
        <v>22</v>
      </c>
      <c r="L335" s="3">
        <f t="shared" si="68"/>
        <v>8.8000000000000007</v>
      </c>
      <c r="M335" s="3">
        <v>40</v>
      </c>
      <c r="N335" s="3">
        <f t="shared" si="69"/>
        <v>16</v>
      </c>
      <c r="O335" s="3">
        <v>20</v>
      </c>
      <c r="P335" s="3">
        <f t="shared" si="70"/>
        <v>12</v>
      </c>
      <c r="Q335" s="3">
        <v>20</v>
      </c>
      <c r="R335" s="3">
        <f t="shared" si="71"/>
        <v>12</v>
      </c>
      <c r="S335" s="3">
        <v>20</v>
      </c>
      <c r="T335" s="3">
        <f t="shared" si="72"/>
        <v>12</v>
      </c>
      <c r="U335" s="3">
        <f t="shared" si="73"/>
        <v>69.599999999999994</v>
      </c>
      <c r="V335" s="3"/>
      <c r="W335" s="6"/>
      <c r="X335" s="3">
        <f t="shared" si="74"/>
        <v>0</v>
      </c>
      <c r="Y335" s="3">
        <v>0</v>
      </c>
      <c r="Z335" s="3">
        <f t="shared" si="66"/>
        <v>69.599999999999994</v>
      </c>
      <c r="AA335" s="10">
        <v>144417.70000000001</v>
      </c>
      <c r="AB335" s="10"/>
      <c r="AC335" s="10">
        <f t="shared" si="65"/>
        <v>72208.850000000006</v>
      </c>
      <c r="AD335" s="1"/>
      <c r="AE335" s="1"/>
      <c r="AF335" s="1"/>
      <c r="AG335" s="1"/>
      <c r="AH335" s="35" t="s">
        <v>665</v>
      </c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61"/>
      <c r="CC335" s="61"/>
      <c r="CD335" s="61"/>
      <c r="CE335" s="61"/>
      <c r="CF335" s="61"/>
      <c r="CG335" s="61"/>
      <c r="CH335" s="61"/>
      <c r="CI335" s="61"/>
      <c r="CJ335" s="61"/>
      <c r="CK335" s="61"/>
      <c r="CL335" s="61"/>
      <c r="CM335" s="61"/>
      <c r="CN335" s="61"/>
      <c r="CO335" s="61"/>
      <c r="CP335" s="61"/>
      <c r="CQ335" s="61"/>
      <c r="CR335" s="61"/>
      <c r="CS335" s="61"/>
      <c r="CT335" s="61"/>
      <c r="CU335" s="61"/>
      <c r="CV335" s="61"/>
    </row>
    <row r="336" spans="1:100" ht="38.4" customHeight="1" x14ac:dyDescent="0.3">
      <c r="A336" s="3">
        <v>333</v>
      </c>
      <c r="B336" s="7">
        <v>63031</v>
      </c>
      <c r="C336" s="40" t="s">
        <v>350</v>
      </c>
      <c r="D336" s="40"/>
      <c r="E336" s="40"/>
      <c r="F336" s="40"/>
      <c r="G336" s="40"/>
      <c r="H336" s="40"/>
      <c r="I336" s="3">
        <v>22</v>
      </c>
      <c r="J336" s="3">
        <f t="shared" si="75"/>
        <v>8.8000000000000007</v>
      </c>
      <c r="K336" s="3">
        <v>22</v>
      </c>
      <c r="L336" s="3">
        <f t="shared" si="68"/>
        <v>8.8000000000000007</v>
      </c>
      <c r="M336" s="3">
        <v>40</v>
      </c>
      <c r="N336" s="3">
        <f t="shared" si="69"/>
        <v>16</v>
      </c>
      <c r="O336" s="3">
        <v>20</v>
      </c>
      <c r="P336" s="3">
        <f t="shared" si="70"/>
        <v>12</v>
      </c>
      <c r="Q336" s="3">
        <v>20</v>
      </c>
      <c r="R336" s="3">
        <f t="shared" si="71"/>
        <v>12</v>
      </c>
      <c r="S336" s="3">
        <v>20</v>
      </c>
      <c r="T336" s="3">
        <f t="shared" si="72"/>
        <v>12</v>
      </c>
      <c r="U336" s="3">
        <f t="shared" si="73"/>
        <v>69.599999999999994</v>
      </c>
      <c r="V336" s="3"/>
      <c r="W336" s="6"/>
      <c r="X336" s="3">
        <f t="shared" si="74"/>
        <v>0</v>
      </c>
      <c r="Y336" s="3">
        <v>0</v>
      </c>
      <c r="Z336" s="3">
        <f t="shared" si="66"/>
        <v>69.599999999999994</v>
      </c>
      <c r="AA336" s="10">
        <v>317865</v>
      </c>
      <c r="AB336" s="10"/>
      <c r="AC336" s="10">
        <f t="shared" si="65"/>
        <v>158932.5</v>
      </c>
      <c r="AD336" s="1"/>
      <c r="AE336" s="1"/>
      <c r="AF336" s="1"/>
      <c r="AG336" s="1"/>
      <c r="AH336" s="35" t="s">
        <v>665</v>
      </c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61"/>
      <c r="CC336" s="61"/>
      <c r="CD336" s="61"/>
      <c r="CE336" s="61"/>
      <c r="CF336" s="61"/>
      <c r="CG336" s="61"/>
      <c r="CH336" s="61"/>
      <c r="CI336" s="61"/>
      <c r="CJ336" s="61"/>
      <c r="CK336" s="61"/>
      <c r="CL336" s="61"/>
      <c r="CM336" s="61"/>
      <c r="CN336" s="61"/>
      <c r="CO336" s="61"/>
      <c r="CP336" s="61"/>
      <c r="CQ336" s="61"/>
      <c r="CR336" s="61"/>
      <c r="CS336" s="61"/>
      <c r="CT336" s="61"/>
      <c r="CU336" s="61"/>
      <c r="CV336" s="61"/>
    </row>
    <row r="337" spans="1:100" ht="38.4" customHeight="1" x14ac:dyDescent="0.3">
      <c r="A337" s="3">
        <v>334</v>
      </c>
      <c r="B337" s="7">
        <v>63032</v>
      </c>
      <c r="C337" s="40" t="s">
        <v>351</v>
      </c>
      <c r="D337" s="40"/>
      <c r="E337" s="40"/>
      <c r="F337" s="40"/>
      <c r="G337" s="40"/>
      <c r="H337" s="40"/>
      <c r="I337" s="3">
        <v>22</v>
      </c>
      <c r="J337" s="3">
        <f t="shared" si="75"/>
        <v>8.8000000000000007</v>
      </c>
      <c r="K337" s="3">
        <v>22</v>
      </c>
      <c r="L337" s="3">
        <f t="shared" si="68"/>
        <v>8.8000000000000007</v>
      </c>
      <c r="M337" s="3">
        <v>40</v>
      </c>
      <c r="N337" s="3">
        <f t="shared" si="69"/>
        <v>16</v>
      </c>
      <c r="O337" s="3">
        <v>20</v>
      </c>
      <c r="P337" s="3">
        <f t="shared" si="70"/>
        <v>12</v>
      </c>
      <c r="Q337" s="3">
        <v>20</v>
      </c>
      <c r="R337" s="3">
        <f t="shared" si="71"/>
        <v>12</v>
      </c>
      <c r="S337" s="3">
        <v>20</v>
      </c>
      <c r="T337" s="3">
        <f t="shared" si="72"/>
        <v>12</v>
      </c>
      <c r="U337" s="3">
        <f t="shared" si="73"/>
        <v>69.599999999999994</v>
      </c>
      <c r="V337" s="3"/>
      <c r="W337" s="6"/>
      <c r="X337" s="3">
        <f t="shared" si="74"/>
        <v>0</v>
      </c>
      <c r="Y337" s="3">
        <v>0</v>
      </c>
      <c r="Z337" s="3">
        <f t="shared" si="66"/>
        <v>69.599999999999994</v>
      </c>
      <c r="AA337" s="10">
        <v>394051</v>
      </c>
      <c r="AB337" s="10"/>
      <c r="AC337" s="10">
        <f t="shared" si="65"/>
        <v>197025.5</v>
      </c>
      <c r="AD337" s="1"/>
      <c r="AE337" s="1"/>
      <c r="AF337" s="1"/>
      <c r="AG337" s="1"/>
      <c r="AH337" s="35" t="s">
        <v>665</v>
      </c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61"/>
      <c r="CC337" s="61"/>
      <c r="CD337" s="61"/>
      <c r="CE337" s="61"/>
      <c r="CF337" s="61"/>
      <c r="CG337" s="61"/>
      <c r="CH337" s="61"/>
      <c r="CI337" s="61"/>
      <c r="CJ337" s="61"/>
      <c r="CK337" s="61"/>
      <c r="CL337" s="61"/>
      <c r="CM337" s="61"/>
      <c r="CN337" s="61"/>
      <c r="CO337" s="61"/>
      <c r="CP337" s="61"/>
      <c r="CQ337" s="61"/>
      <c r="CR337" s="61"/>
      <c r="CS337" s="61"/>
      <c r="CT337" s="61"/>
      <c r="CU337" s="61"/>
      <c r="CV337" s="61"/>
    </row>
    <row r="338" spans="1:100" ht="38.4" customHeight="1" x14ac:dyDescent="0.3">
      <c r="A338" s="6">
        <v>335</v>
      </c>
      <c r="B338" s="7">
        <v>63147</v>
      </c>
      <c r="C338" s="40" t="s">
        <v>394</v>
      </c>
      <c r="D338" s="40"/>
      <c r="E338" s="40"/>
      <c r="F338" s="40"/>
      <c r="G338" s="40"/>
      <c r="H338" s="40"/>
      <c r="I338" s="3">
        <v>22</v>
      </c>
      <c r="J338" s="3">
        <f t="shared" si="75"/>
        <v>8.8000000000000007</v>
      </c>
      <c r="K338" s="3">
        <v>22</v>
      </c>
      <c r="L338" s="3">
        <f t="shared" si="68"/>
        <v>8.8000000000000007</v>
      </c>
      <c r="M338" s="3">
        <v>40</v>
      </c>
      <c r="N338" s="3">
        <f t="shared" si="69"/>
        <v>16</v>
      </c>
      <c r="O338" s="3">
        <v>20</v>
      </c>
      <c r="P338" s="3">
        <f t="shared" si="70"/>
        <v>12</v>
      </c>
      <c r="Q338" s="3">
        <v>20</v>
      </c>
      <c r="R338" s="3">
        <f t="shared" si="71"/>
        <v>12</v>
      </c>
      <c r="S338" s="3">
        <v>20</v>
      </c>
      <c r="T338" s="3">
        <f t="shared" si="72"/>
        <v>12</v>
      </c>
      <c r="U338" s="3">
        <f t="shared" si="73"/>
        <v>69.599999999999994</v>
      </c>
      <c r="V338" s="3"/>
      <c r="W338" s="6"/>
      <c r="X338" s="3">
        <f t="shared" si="74"/>
        <v>0</v>
      </c>
      <c r="Y338" s="3">
        <v>0</v>
      </c>
      <c r="Z338" s="3">
        <f t="shared" si="66"/>
        <v>69.599999999999994</v>
      </c>
      <c r="AA338" s="10">
        <v>118105.71</v>
      </c>
      <c r="AB338" s="10"/>
      <c r="AC338" s="10">
        <f t="shared" si="65"/>
        <v>59052.855000000003</v>
      </c>
      <c r="AD338" s="1"/>
      <c r="AE338" s="1"/>
      <c r="AF338" s="1"/>
      <c r="AG338" s="1"/>
      <c r="AH338" s="35" t="s">
        <v>665</v>
      </c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</row>
    <row r="339" spans="1:100" ht="38.4" customHeight="1" x14ac:dyDescent="0.3">
      <c r="A339" s="3">
        <v>336</v>
      </c>
      <c r="B339" s="7">
        <v>63190</v>
      </c>
      <c r="C339" s="40" t="s">
        <v>405</v>
      </c>
      <c r="D339" s="40"/>
      <c r="E339" s="40"/>
      <c r="F339" s="40"/>
      <c r="G339" s="40"/>
      <c r="H339" s="40"/>
      <c r="I339" s="3">
        <v>22</v>
      </c>
      <c r="J339" s="3">
        <f t="shared" si="75"/>
        <v>8.8000000000000007</v>
      </c>
      <c r="K339" s="3">
        <v>22</v>
      </c>
      <c r="L339" s="3">
        <f t="shared" si="68"/>
        <v>8.8000000000000007</v>
      </c>
      <c r="M339" s="3">
        <v>40</v>
      </c>
      <c r="N339" s="3">
        <f t="shared" si="69"/>
        <v>16</v>
      </c>
      <c r="O339" s="3">
        <v>20</v>
      </c>
      <c r="P339" s="3">
        <f t="shared" si="70"/>
        <v>12</v>
      </c>
      <c r="Q339" s="3">
        <v>20</v>
      </c>
      <c r="R339" s="3">
        <f t="shared" si="71"/>
        <v>12</v>
      </c>
      <c r="S339" s="3">
        <v>20</v>
      </c>
      <c r="T339" s="3">
        <f t="shared" si="72"/>
        <v>12</v>
      </c>
      <c r="U339" s="3">
        <f t="shared" si="73"/>
        <v>69.599999999999994</v>
      </c>
      <c r="V339" s="3"/>
      <c r="W339" s="6"/>
      <c r="X339" s="3">
        <f t="shared" si="74"/>
        <v>0</v>
      </c>
      <c r="Y339" s="3">
        <v>0</v>
      </c>
      <c r="Z339" s="3">
        <f t="shared" si="66"/>
        <v>69.599999999999994</v>
      </c>
      <c r="AA339" s="10">
        <v>56101.34</v>
      </c>
      <c r="AB339" s="10"/>
      <c r="AC339" s="10">
        <f t="shared" si="65"/>
        <v>28050.67</v>
      </c>
      <c r="AD339" s="1"/>
      <c r="AE339" s="1"/>
      <c r="AF339" s="1"/>
      <c r="AG339" s="1"/>
      <c r="AH339" s="35" t="s">
        <v>665</v>
      </c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61"/>
      <c r="CC339" s="61"/>
      <c r="CD339" s="61"/>
      <c r="CE339" s="61"/>
      <c r="CF339" s="61"/>
      <c r="CG339" s="61"/>
      <c r="CH339" s="61"/>
      <c r="CI339" s="61"/>
      <c r="CJ339" s="61"/>
      <c r="CK339" s="61"/>
      <c r="CL339" s="61"/>
      <c r="CM339" s="61"/>
      <c r="CN339" s="61"/>
      <c r="CO339" s="61"/>
      <c r="CP339" s="61"/>
      <c r="CQ339" s="61"/>
      <c r="CR339" s="61"/>
      <c r="CS339" s="61"/>
      <c r="CT339" s="61"/>
      <c r="CU339" s="61"/>
      <c r="CV339" s="61"/>
    </row>
    <row r="340" spans="1:100" ht="38.4" customHeight="1" x14ac:dyDescent="0.3">
      <c r="A340" s="3">
        <v>337</v>
      </c>
      <c r="B340" s="7">
        <v>63210</v>
      </c>
      <c r="C340" s="40" t="s">
        <v>409</v>
      </c>
      <c r="D340" s="40"/>
      <c r="E340" s="40"/>
      <c r="F340" s="40"/>
      <c r="G340" s="40"/>
      <c r="H340" s="40"/>
      <c r="I340" s="3">
        <v>22</v>
      </c>
      <c r="J340" s="3">
        <f t="shared" si="75"/>
        <v>8.8000000000000007</v>
      </c>
      <c r="K340" s="3">
        <v>22</v>
      </c>
      <c r="L340" s="3">
        <f t="shared" si="68"/>
        <v>8.8000000000000007</v>
      </c>
      <c r="M340" s="3">
        <v>40</v>
      </c>
      <c r="N340" s="3">
        <f t="shared" si="69"/>
        <v>16</v>
      </c>
      <c r="O340" s="3">
        <v>30</v>
      </c>
      <c r="P340" s="3">
        <f t="shared" si="70"/>
        <v>18</v>
      </c>
      <c r="Q340" s="3">
        <v>10</v>
      </c>
      <c r="R340" s="3">
        <f t="shared" si="71"/>
        <v>6</v>
      </c>
      <c r="S340" s="3">
        <v>20</v>
      </c>
      <c r="T340" s="3">
        <f t="shared" si="72"/>
        <v>12</v>
      </c>
      <c r="U340" s="3">
        <f t="shared" si="73"/>
        <v>69.599999999999994</v>
      </c>
      <c r="V340" s="3"/>
      <c r="W340" s="6"/>
      <c r="X340" s="3">
        <f t="shared" si="74"/>
        <v>0</v>
      </c>
      <c r="Y340" s="3">
        <v>0</v>
      </c>
      <c r="Z340" s="3">
        <f t="shared" si="66"/>
        <v>69.599999999999994</v>
      </c>
      <c r="AA340" s="10">
        <v>45199</v>
      </c>
      <c r="AB340" s="10"/>
      <c r="AC340" s="10">
        <f t="shared" si="65"/>
        <v>22599.5</v>
      </c>
      <c r="AD340" s="1"/>
      <c r="AE340" s="1"/>
      <c r="AF340" s="1"/>
      <c r="AG340" s="1"/>
      <c r="AH340" s="35" t="s">
        <v>665</v>
      </c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  <c r="BY340" s="61"/>
      <c r="BZ340" s="61"/>
      <c r="CA340" s="61"/>
      <c r="CB340" s="61"/>
      <c r="CC340" s="61"/>
      <c r="CD340" s="61"/>
      <c r="CE340" s="61"/>
      <c r="CF340" s="61"/>
      <c r="CG340" s="61"/>
      <c r="CH340" s="61"/>
      <c r="CI340" s="61"/>
      <c r="CJ340" s="61"/>
      <c r="CK340" s="61"/>
      <c r="CL340" s="61"/>
      <c r="CM340" s="61"/>
      <c r="CN340" s="61"/>
      <c r="CO340" s="61"/>
      <c r="CP340" s="61"/>
      <c r="CQ340" s="61"/>
      <c r="CR340" s="61"/>
      <c r="CS340" s="61"/>
      <c r="CT340" s="61"/>
      <c r="CU340" s="61"/>
      <c r="CV340" s="61"/>
    </row>
    <row r="341" spans="1:100" ht="38.4" customHeight="1" x14ac:dyDescent="0.3">
      <c r="A341" s="3">
        <v>338</v>
      </c>
      <c r="B341" s="7">
        <v>63604</v>
      </c>
      <c r="C341" s="40" t="s">
        <v>548</v>
      </c>
      <c r="D341" s="40"/>
      <c r="E341" s="40"/>
      <c r="F341" s="40"/>
      <c r="G341" s="40"/>
      <c r="H341" s="40"/>
      <c r="I341" s="3">
        <v>22</v>
      </c>
      <c r="J341" s="3">
        <f t="shared" si="75"/>
        <v>8.8000000000000007</v>
      </c>
      <c r="K341" s="3">
        <v>22</v>
      </c>
      <c r="L341" s="3">
        <f t="shared" si="68"/>
        <v>8.8000000000000007</v>
      </c>
      <c r="M341" s="3">
        <v>40</v>
      </c>
      <c r="N341" s="3">
        <f t="shared" si="69"/>
        <v>16</v>
      </c>
      <c r="O341" s="3">
        <v>20</v>
      </c>
      <c r="P341" s="3">
        <f t="shared" si="70"/>
        <v>12</v>
      </c>
      <c r="Q341" s="3">
        <v>20</v>
      </c>
      <c r="R341" s="3">
        <f t="shared" si="71"/>
        <v>12</v>
      </c>
      <c r="S341" s="3">
        <v>20</v>
      </c>
      <c r="T341" s="3">
        <f t="shared" si="72"/>
        <v>12</v>
      </c>
      <c r="U341" s="3">
        <f t="shared" si="73"/>
        <v>69.599999999999994</v>
      </c>
      <c r="V341" s="3"/>
      <c r="W341" s="6"/>
      <c r="X341" s="3">
        <f t="shared" si="74"/>
        <v>0</v>
      </c>
      <c r="Y341" s="3">
        <v>0</v>
      </c>
      <c r="Z341" s="3">
        <f t="shared" si="66"/>
        <v>69.599999999999994</v>
      </c>
      <c r="AA341" s="10">
        <v>378978.33</v>
      </c>
      <c r="AB341" s="10"/>
      <c r="AC341" s="10">
        <f t="shared" si="65"/>
        <v>189489.16500000001</v>
      </c>
      <c r="AD341" s="1"/>
      <c r="AE341" s="1"/>
      <c r="AF341" s="1"/>
      <c r="AG341" s="1"/>
      <c r="AH341" s="35" t="s">
        <v>665</v>
      </c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  <c r="BY341" s="61"/>
      <c r="BZ341" s="61"/>
      <c r="CA341" s="61"/>
      <c r="CB341" s="61"/>
      <c r="CC341" s="61"/>
      <c r="CD341" s="61"/>
      <c r="CE341" s="61"/>
      <c r="CF341" s="61"/>
      <c r="CG341" s="61"/>
      <c r="CH341" s="61"/>
      <c r="CI341" s="61"/>
      <c r="CJ341" s="61"/>
      <c r="CK341" s="61"/>
      <c r="CL341" s="61"/>
      <c r="CM341" s="61"/>
      <c r="CN341" s="61"/>
      <c r="CO341" s="61"/>
      <c r="CP341" s="61"/>
      <c r="CQ341" s="61"/>
      <c r="CR341" s="61"/>
      <c r="CS341" s="61"/>
      <c r="CT341" s="61"/>
      <c r="CU341" s="61"/>
      <c r="CV341" s="61"/>
    </row>
    <row r="342" spans="1:100" ht="38.4" customHeight="1" x14ac:dyDescent="0.3">
      <c r="A342" s="6">
        <v>339</v>
      </c>
      <c r="B342" s="7">
        <v>63663</v>
      </c>
      <c r="C342" s="40" t="s">
        <v>575</v>
      </c>
      <c r="D342" s="40"/>
      <c r="E342" s="40"/>
      <c r="F342" s="40"/>
      <c r="G342" s="40"/>
      <c r="H342" s="40"/>
      <c r="I342" s="3">
        <v>22</v>
      </c>
      <c r="J342" s="3">
        <f t="shared" si="75"/>
        <v>8.8000000000000007</v>
      </c>
      <c r="K342" s="3">
        <v>22</v>
      </c>
      <c r="L342" s="3">
        <f t="shared" si="68"/>
        <v>8.8000000000000007</v>
      </c>
      <c r="M342" s="3">
        <v>40</v>
      </c>
      <c r="N342" s="3">
        <f t="shared" si="69"/>
        <v>16</v>
      </c>
      <c r="O342" s="3">
        <v>10</v>
      </c>
      <c r="P342" s="3">
        <f t="shared" si="70"/>
        <v>6</v>
      </c>
      <c r="Q342" s="3">
        <v>30</v>
      </c>
      <c r="R342" s="3">
        <f t="shared" si="71"/>
        <v>18</v>
      </c>
      <c r="S342" s="3">
        <v>20</v>
      </c>
      <c r="T342" s="3">
        <f t="shared" si="72"/>
        <v>12</v>
      </c>
      <c r="U342" s="3">
        <f t="shared" si="73"/>
        <v>69.599999999999994</v>
      </c>
      <c r="V342" s="3"/>
      <c r="W342" s="6"/>
      <c r="X342" s="3">
        <f t="shared" si="74"/>
        <v>0</v>
      </c>
      <c r="Y342" s="3">
        <v>0</v>
      </c>
      <c r="Z342" s="3">
        <f t="shared" si="66"/>
        <v>69.599999999999994</v>
      </c>
      <c r="AA342" s="10">
        <v>79353.78</v>
      </c>
      <c r="AB342" s="10"/>
      <c r="AC342" s="10">
        <f t="shared" si="65"/>
        <v>39676.89</v>
      </c>
      <c r="AD342" s="1"/>
      <c r="AE342" s="1"/>
      <c r="AF342" s="1"/>
      <c r="AG342" s="1"/>
      <c r="AH342" s="35" t="s">
        <v>665</v>
      </c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61"/>
      <c r="CC342" s="61"/>
      <c r="CD342" s="61"/>
      <c r="CE342" s="61"/>
      <c r="CF342" s="61"/>
      <c r="CG342" s="61"/>
      <c r="CH342" s="61"/>
      <c r="CI342" s="61"/>
      <c r="CJ342" s="61"/>
      <c r="CK342" s="61"/>
      <c r="CL342" s="61"/>
      <c r="CM342" s="61"/>
      <c r="CN342" s="61"/>
      <c r="CO342" s="61"/>
      <c r="CP342" s="61"/>
      <c r="CQ342" s="61"/>
      <c r="CR342" s="61"/>
      <c r="CS342" s="61"/>
      <c r="CT342" s="61"/>
      <c r="CU342" s="61"/>
      <c r="CV342" s="61"/>
    </row>
    <row r="343" spans="1:100" ht="38.4" customHeight="1" x14ac:dyDescent="0.3">
      <c r="A343" s="3">
        <v>340</v>
      </c>
      <c r="B343" s="7">
        <v>63722</v>
      </c>
      <c r="C343" s="40" t="s">
        <v>619</v>
      </c>
      <c r="D343" s="40"/>
      <c r="E343" s="40"/>
      <c r="F343" s="40"/>
      <c r="G343" s="40"/>
      <c r="H343" s="40"/>
      <c r="I343" s="3">
        <v>22</v>
      </c>
      <c r="J343" s="3">
        <f t="shared" si="75"/>
        <v>8.8000000000000007</v>
      </c>
      <c r="K343" s="4">
        <v>22</v>
      </c>
      <c r="L343" s="3">
        <f t="shared" si="68"/>
        <v>8.8000000000000007</v>
      </c>
      <c r="M343" s="3">
        <v>40</v>
      </c>
      <c r="N343" s="3">
        <f t="shared" si="69"/>
        <v>16</v>
      </c>
      <c r="O343" s="3">
        <v>10</v>
      </c>
      <c r="P343" s="3">
        <f t="shared" si="70"/>
        <v>6</v>
      </c>
      <c r="Q343" s="3">
        <v>30</v>
      </c>
      <c r="R343" s="3">
        <f t="shared" si="71"/>
        <v>18</v>
      </c>
      <c r="S343" s="3">
        <v>20</v>
      </c>
      <c r="T343" s="3">
        <f t="shared" si="72"/>
        <v>12</v>
      </c>
      <c r="U343" s="3">
        <f t="shared" si="73"/>
        <v>69.599999999999994</v>
      </c>
      <c r="V343" s="3"/>
      <c r="W343" s="6"/>
      <c r="X343" s="3">
        <f t="shared" si="74"/>
        <v>0</v>
      </c>
      <c r="Y343" s="3">
        <v>0</v>
      </c>
      <c r="Z343" s="3">
        <f t="shared" si="66"/>
        <v>69.599999999999994</v>
      </c>
      <c r="AA343" s="10">
        <v>81724</v>
      </c>
      <c r="AB343" s="10"/>
      <c r="AC343" s="10">
        <f t="shared" si="65"/>
        <v>40862</v>
      </c>
      <c r="AD343" s="1"/>
      <c r="AE343" s="1"/>
      <c r="AF343" s="1"/>
      <c r="AG343" s="1"/>
      <c r="AH343" s="35" t="s">
        <v>665</v>
      </c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</row>
    <row r="344" spans="1:100" ht="38.4" customHeight="1" x14ac:dyDescent="0.3">
      <c r="A344" s="3">
        <v>341</v>
      </c>
      <c r="B344" s="7">
        <v>63854</v>
      </c>
      <c r="C344" s="40" t="s">
        <v>648</v>
      </c>
      <c r="D344" s="40"/>
      <c r="E344" s="40"/>
      <c r="F344" s="40"/>
      <c r="G344" s="40"/>
      <c r="H344" s="40"/>
      <c r="I344" s="3">
        <v>22</v>
      </c>
      <c r="J344" s="3">
        <f t="shared" si="75"/>
        <v>8.8000000000000007</v>
      </c>
      <c r="K344" s="3">
        <v>22</v>
      </c>
      <c r="L344" s="3">
        <f t="shared" si="68"/>
        <v>8.8000000000000007</v>
      </c>
      <c r="M344" s="3">
        <v>40</v>
      </c>
      <c r="N344" s="3">
        <f t="shared" si="69"/>
        <v>16</v>
      </c>
      <c r="O344" s="3">
        <v>20</v>
      </c>
      <c r="P344" s="3">
        <f t="shared" si="70"/>
        <v>12</v>
      </c>
      <c r="Q344" s="3">
        <v>20</v>
      </c>
      <c r="R344" s="3">
        <f t="shared" si="71"/>
        <v>12</v>
      </c>
      <c r="S344" s="3">
        <v>20</v>
      </c>
      <c r="T344" s="3">
        <f t="shared" si="72"/>
        <v>12</v>
      </c>
      <c r="U344" s="3">
        <f t="shared" si="73"/>
        <v>69.599999999999994</v>
      </c>
      <c r="V344" s="3"/>
      <c r="W344" s="6"/>
      <c r="X344" s="3">
        <f t="shared" si="74"/>
        <v>0</v>
      </c>
      <c r="Y344" s="3">
        <v>0</v>
      </c>
      <c r="Z344" s="3">
        <f t="shared" si="66"/>
        <v>69.599999999999994</v>
      </c>
      <c r="AA344" s="10">
        <v>43589.733999999997</v>
      </c>
      <c r="AB344" s="10"/>
      <c r="AC344" s="10">
        <f t="shared" si="65"/>
        <v>21794.866999999998</v>
      </c>
      <c r="AD344" s="1"/>
      <c r="AE344" s="1"/>
      <c r="AF344" s="1"/>
      <c r="AG344" s="1"/>
      <c r="AH344" s="35" t="s">
        <v>665</v>
      </c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61"/>
      <c r="CC344" s="61"/>
      <c r="CD344" s="61"/>
      <c r="CE344" s="61"/>
      <c r="CF344" s="61"/>
      <c r="CG344" s="61"/>
      <c r="CH344" s="61"/>
      <c r="CI344" s="61"/>
      <c r="CJ344" s="61"/>
      <c r="CK344" s="61"/>
      <c r="CL344" s="61"/>
      <c r="CM344" s="61"/>
      <c r="CN344" s="61"/>
      <c r="CO344" s="61"/>
      <c r="CP344" s="61"/>
      <c r="CQ344" s="61"/>
      <c r="CR344" s="61"/>
      <c r="CS344" s="61"/>
      <c r="CT344" s="61"/>
      <c r="CU344" s="61"/>
      <c r="CV344" s="61"/>
    </row>
    <row r="345" spans="1:100" ht="38.4" customHeight="1" x14ac:dyDescent="0.3">
      <c r="A345" s="3">
        <v>342</v>
      </c>
      <c r="B345" s="7">
        <v>63163</v>
      </c>
      <c r="C345" s="40" t="s">
        <v>67</v>
      </c>
      <c r="D345" s="40"/>
      <c r="E345" s="40"/>
      <c r="F345" s="40"/>
      <c r="G345" s="40"/>
      <c r="H345" s="40"/>
      <c r="I345" s="3">
        <v>22</v>
      </c>
      <c r="J345" s="3">
        <f t="shared" si="75"/>
        <v>8.8000000000000007</v>
      </c>
      <c r="K345" s="3">
        <v>22</v>
      </c>
      <c r="L345" s="3">
        <f t="shared" si="68"/>
        <v>8.8000000000000007</v>
      </c>
      <c r="M345" s="3">
        <v>40</v>
      </c>
      <c r="N345" s="3">
        <f t="shared" si="69"/>
        <v>16</v>
      </c>
      <c r="O345" s="3">
        <v>20</v>
      </c>
      <c r="P345" s="3">
        <f t="shared" si="70"/>
        <v>12</v>
      </c>
      <c r="Q345" s="3">
        <v>20</v>
      </c>
      <c r="R345" s="3">
        <f t="shared" si="71"/>
        <v>12</v>
      </c>
      <c r="S345" s="3">
        <v>20</v>
      </c>
      <c r="T345" s="3">
        <f t="shared" si="72"/>
        <v>12</v>
      </c>
      <c r="U345" s="3">
        <f t="shared" si="73"/>
        <v>69.599999999999994</v>
      </c>
      <c r="V345" s="3"/>
      <c r="W345" s="6"/>
      <c r="X345" s="3">
        <v>0</v>
      </c>
      <c r="Y345" s="3">
        <v>0</v>
      </c>
      <c r="Z345" s="3">
        <f t="shared" si="66"/>
        <v>69.599999999999994</v>
      </c>
      <c r="AA345" s="10">
        <v>221107.5</v>
      </c>
      <c r="AB345" s="10"/>
      <c r="AC345" s="10">
        <f t="shared" si="65"/>
        <v>110553.75</v>
      </c>
      <c r="AD345" s="1"/>
      <c r="AE345" s="1"/>
      <c r="AF345" s="1"/>
      <c r="AG345" s="1"/>
      <c r="AH345" s="35" t="s">
        <v>665</v>
      </c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  <c r="BY345" s="61"/>
      <c r="BZ345" s="61"/>
      <c r="CA345" s="61"/>
      <c r="CB345" s="61"/>
      <c r="CC345" s="61"/>
      <c r="CD345" s="61"/>
      <c r="CE345" s="61"/>
      <c r="CF345" s="61"/>
      <c r="CG345" s="61"/>
      <c r="CH345" s="61"/>
      <c r="CI345" s="61"/>
      <c r="CJ345" s="61"/>
      <c r="CK345" s="61"/>
      <c r="CL345" s="61"/>
      <c r="CM345" s="61"/>
      <c r="CN345" s="61"/>
      <c r="CO345" s="61"/>
      <c r="CP345" s="61"/>
      <c r="CQ345" s="61"/>
      <c r="CR345" s="61"/>
      <c r="CS345" s="61"/>
      <c r="CT345" s="61"/>
      <c r="CU345" s="61"/>
      <c r="CV345" s="61"/>
    </row>
    <row r="346" spans="1:100" s="61" customFormat="1" ht="38.4" customHeight="1" x14ac:dyDescent="0.3">
      <c r="A346" s="6">
        <v>343</v>
      </c>
      <c r="B346" s="66">
        <v>62842</v>
      </c>
      <c r="C346" s="58" t="s">
        <v>296</v>
      </c>
      <c r="D346" s="58"/>
      <c r="E346" s="58"/>
      <c r="F346" s="58"/>
      <c r="G346" s="58"/>
      <c r="H346" s="58"/>
      <c r="I346" s="57">
        <v>22</v>
      </c>
      <c r="J346" s="57">
        <f>I346/100*40</f>
        <v>8.8000000000000007</v>
      </c>
      <c r="K346" s="57">
        <v>22</v>
      </c>
      <c r="L346" s="57">
        <f>K346/100*40</f>
        <v>8.8000000000000007</v>
      </c>
      <c r="M346" s="57">
        <v>40</v>
      </c>
      <c r="N346" s="57">
        <f>M346/100*40</f>
        <v>16</v>
      </c>
      <c r="O346" s="57">
        <v>10</v>
      </c>
      <c r="P346" s="57">
        <f>O346/100*60</f>
        <v>6</v>
      </c>
      <c r="Q346" s="57">
        <v>30</v>
      </c>
      <c r="R346" s="57">
        <f>Q346/100*60</f>
        <v>18</v>
      </c>
      <c r="S346" s="57">
        <v>20</v>
      </c>
      <c r="T346" s="57">
        <f>S346/100*60</f>
        <v>12</v>
      </c>
      <c r="U346" s="57">
        <f>J346+L346+N346+P346+R346+T346</f>
        <v>69.599999999999994</v>
      </c>
      <c r="V346" s="57"/>
      <c r="W346" s="59"/>
      <c r="X346" s="57">
        <f>+V346+W346</f>
        <v>0</v>
      </c>
      <c r="Y346" s="57">
        <v>0</v>
      </c>
      <c r="Z346" s="57">
        <f>Y346+X346+U346</f>
        <v>69.599999999999994</v>
      </c>
      <c r="AA346" s="10">
        <v>219973.42</v>
      </c>
      <c r="AB346" s="10"/>
      <c r="AC346" s="10">
        <f>AA346/2</f>
        <v>109986.71</v>
      </c>
      <c r="AD346" s="60"/>
      <c r="AE346" s="60"/>
      <c r="AF346" s="60"/>
      <c r="AG346" s="60"/>
      <c r="AH346" s="35" t="s">
        <v>665</v>
      </c>
    </row>
    <row r="347" spans="1:100" ht="38.4" customHeight="1" x14ac:dyDescent="0.3">
      <c r="A347" s="3">
        <v>344</v>
      </c>
      <c r="B347" s="7">
        <v>63139</v>
      </c>
      <c r="C347" s="40" t="s">
        <v>63</v>
      </c>
      <c r="D347" s="40"/>
      <c r="E347" s="40"/>
      <c r="F347" s="40"/>
      <c r="G347" s="40"/>
      <c r="H347" s="40"/>
      <c r="I347" s="3">
        <v>15</v>
      </c>
      <c r="J347" s="3">
        <f t="shared" si="75"/>
        <v>6</v>
      </c>
      <c r="K347" s="3">
        <v>22</v>
      </c>
      <c r="L347" s="3">
        <f t="shared" si="68"/>
        <v>8.8000000000000007</v>
      </c>
      <c r="M347" s="3">
        <v>40</v>
      </c>
      <c r="N347" s="3">
        <f t="shared" si="69"/>
        <v>16</v>
      </c>
      <c r="O347" s="3">
        <v>30</v>
      </c>
      <c r="P347" s="3">
        <f t="shared" si="70"/>
        <v>18</v>
      </c>
      <c r="Q347" s="3">
        <v>10</v>
      </c>
      <c r="R347" s="3">
        <f t="shared" si="71"/>
        <v>6</v>
      </c>
      <c r="S347" s="3">
        <v>20</v>
      </c>
      <c r="T347" s="3">
        <f t="shared" si="72"/>
        <v>12</v>
      </c>
      <c r="U347" s="3">
        <f t="shared" si="73"/>
        <v>66.8</v>
      </c>
      <c r="V347" s="3"/>
      <c r="W347" s="6"/>
      <c r="X347" s="3">
        <v>0</v>
      </c>
      <c r="Y347" s="3">
        <v>2.5</v>
      </c>
      <c r="Z347" s="3">
        <f t="shared" si="66"/>
        <v>69.3</v>
      </c>
      <c r="AA347" s="10">
        <v>221140.06</v>
      </c>
      <c r="AB347" s="10"/>
      <c r="AC347" s="10">
        <f t="shared" si="65"/>
        <v>110570.03</v>
      </c>
      <c r="AD347" s="1"/>
      <c r="AE347" s="1"/>
      <c r="AF347" s="1"/>
      <c r="AG347" s="1"/>
      <c r="AH347" s="35" t="s">
        <v>665</v>
      </c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61"/>
      <c r="CC347" s="61"/>
      <c r="CD347" s="61"/>
      <c r="CE347" s="61"/>
      <c r="CF347" s="61"/>
      <c r="CG347" s="61"/>
      <c r="CH347" s="61"/>
      <c r="CI347" s="61"/>
      <c r="CJ347" s="61"/>
      <c r="CK347" s="61"/>
      <c r="CL347" s="61"/>
      <c r="CM347" s="61"/>
      <c r="CN347" s="61"/>
      <c r="CO347" s="61"/>
      <c r="CP347" s="61"/>
      <c r="CQ347" s="61"/>
      <c r="CR347" s="61"/>
      <c r="CS347" s="61"/>
      <c r="CT347" s="61"/>
      <c r="CU347" s="61"/>
      <c r="CV347" s="61"/>
    </row>
    <row r="348" spans="1:100" ht="38.4" customHeight="1" x14ac:dyDescent="0.3">
      <c r="A348" s="3">
        <v>345</v>
      </c>
      <c r="B348" s="7">
        <v>63192</v>
      </c>
      <c r="C348" s="40" t="s">
        <v>70</v>
      </c>
      <c r="D348" s="40"/>
      <c r="E348" s="40"/>
      <c r="F348" s="40"/>
      <c r="G348" s="40"/>
      <c r="H348" s="40"/>
      <c r="I348" s="3">
        <v>22</v>
      </c>
      <c r="J348" s="3">
        <f t="shared" si="75"/>
        <v>8.8000000000000007</v>
      </c>
      <c r="K348" s="3">
        <v>15</v>
      </c>
      <c r="L348" s="3">
        <f t="shared" si="68"/>
        <v>6</v>
      </c>
      <c r="M348" s="3">
        <v>40</v>
      </c>
      <c r="N348" s="3">
        <f t="shared" si="69"/>
        <v>16</v>
      </c>
      <c r="O348" s="3">
        <v>20</v>
      </c>
      <c r="P348" s="3">
        <f t="shared" si="70"/>
        <v>12</v>
      </c>
      <c r="Q348" s="3">
        <v>20</v>
      </c>
      <c r="R348" s="3">
        <f t="shared" si="71"/>
        <v>12</v>
      </c>
      <c r="S348" s="3">
        <v>20</v>
      </c>
      <c r="T348" s="3">
        <f t="shared" si="72"/>
        <v>12</v>
      </c>
      <c r="U348" s="3">
        <f t="shared" si="73"/>
        <v>66.8</v>
      </c>
      <c r="V348" s="3"/>
      <c r="W348" s="6"/>
      <c r="X348" s="3">
        <v>0</v>
      </c>
      <c r="Y348" s="3">
        <v>2.5</v>
      </c>
      <c r="Z348" s="3">
        <f t="shared" si="66"/>
        <v>69.3</v>
      </c>
      <c r="AA348" s="10">
        <v>193627.12</v>
      </c>
      <c r="AB348" s="10"/>
      <c r="AC348" s="10">
        <f t="shared" si="65"/>
        <v>96813.56</v>
      </c>
      <c r="AD348" s="1"/>
      <c r="AE348" s="1"/>
      <c r="AF348" s="1"/>
      <c r="AG348" s="1"/>
      <c r="AH348" s="35" t="s">
        <v>665</v>
      </c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</row>
    <row r="349" spans="1:100" ht="38.4" customHeight="1" x14ac:dyDescent="0.3">
      <c r="A349" s="3">
        <v>346</v>
      </c>
      <c r="B349" s="7">
        <v>63806</v>
      </c>
      <c r="C349" s="40" t="s">
        <v>131</v>
      </c>
      <c r="D349" s="40"/>
      <c r="E349" s="40"/>
      <c r="F349" s="40"/>
      <c r="G349" s="40"/>
      <c r="H349" s="40"/>
      <c r="I349" s="3">
        <v>15</v>
      </c>
      <c r="J349" s="3">
        <f t="shared" si="75"/>
        <v>6</v>
      </c>
      <c r="K349" s="3">
        <v>22</v>
      </c>
      <c r="L349" s="3">
        <f t="shared" si="68"/>
        <v>8.8000000000000007</v>
      </c>
      <c r="M349" s="3">
        <v>40</v>
      </c>
      <c r="N349" s="3">
        <f t="shared" si="69"/>
        <v>16</v>
      </c>
      <c r="O349" s="3">
        <v>20</v>
      </c>
      <c r="P349" s="3">
        <f t="shared" si="70"/>
        <v>12</v>
      </c>
      <c r="Q349" s="3">
        <v>20</v>
      </c>
      <c r="R349" s="3">
        <f t="shared" si="71"/>
        <v>12</v>
      </c>
      <c r="S349" s="3">
        <v>20</v>
      </c>
      <c r="T349" s="3">
        <f t="shared" si="72"/>
        <v>12</v>
      </c>
      <c r="U349" s="3">
        <f t="shared" si="73"/>
        <v>66.8</v>
      </c>
      <c r="V349" s="3"/>
      <c r="W349" s="6"/>
      <c r="X349" s="3">
        <v>0</v>
      </c>
      <c r="Y349" s="3">
        <v>2.5</v>
      </c>
      <c r="Z349" s="3">
        <f t="shared" si="66"/>
        <v>69.3</v>
      </c>
      <c r="AA349" s="10">
        <v>203233</v>
      </c>
      <c r="AB349" s="10"/>
      <c r="AC349" s="10">
        <f t="shared" si="65"/>
        <v>101616.5</v>
      </c>
      <c r="AD349" s="1"/>
      <c r="AE349" s="1"/>
      <c r="AF349" s="1"/>
      <c r="AG349" s="1"/>
      <c r="AH349" s="35" t="s">
        <v>665</v>
      </c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61"/>
      <c r="CC349" s="61"/>
      <c r="CD349" s="61"/>
      <c r="CE349" s="61"/>
      <c r="CF349" s="61"/>
      <c r="CG349" s="61"/>
      <c r="CH349" s="61"/>
      <c r="CI349" s="61"/>
      <c r="CJ349" s="61"/>
      <c r="CK349" s="61"/>
      <c r="CL349" s="61"/>
      <c r="CM349" s="61"/>
      <c r="CN349" s="61"/>
      <c r="CO349" s="61"/>
      <c r="CP349" s="61"/>
      <c r="CQ349" s="61"/>
      <c r="CR349" s="61"/>
      <c r="CS349" s="61"/>
      <c r="CT349" s="61"/>
      <c r="CU349" s="61"/>
      <c r="CV349" s="61"/>
    </row>
    <row r="350" spans="1:100" ht="38.4" customHeight="1" x14ac:dyDescent="0.3">
      <c r="A350" s="6">
        <v>347</v>
      </c>
      <c r="B350" s="7">
        <v>62532</v>
      </c>
      <c r="C350" s="40" t="s">
        <v>203</v>
      </c>
      <c r="D350" s="40"/>
      <c r="E350" s="40"/>
      <c r="F350" s="40"/>
      <c r="G350" s="40"/>
      <c r="H350" s="40"/>
      <c r="I350" s="3">
        <v>15</v>
      </c>
      <c r="J350" s="3">
        <f t="shared" si="75"/>
        <v>6</v>
      </c>
      <c r="K350" s="3">
        <v>22</v>
      </c>
      <c r="L350" s="3">
        <f t="shared" si="68"/>
        <v>8.8000000000000007</v>
      </c>
      <c r="M350" s="3">
        <v>40</v>
      </c>
      <c r="N350" s="3">
        <f t="shared" si="69"/>
        <v>16</v>
      </c>
      <c r="O350" s="3">
        <v>20</v>
      </c>
      <c r="P350" s="3">
        <f t="shared" si="70"/>
        <v>12</v>
      </c>
      <c r="Q350" s="3">
        <v>20</v>
      </c>
      <c r="R350" s="3">
        <f t="shared" si="71"/>
        <v>12</v>
      </c>
      <c r="S350" s="3">
        <v>20</v>
      </c>
      <c r="T350" s="3">
        <f t="shared" si="72"/>
        <v>12</v>
      </c>
      <c r="U350" s="3">
        <f t="shared" si="73"/>
        <v>66.8</v>
      </c>
      <c r="V350" s="3"/>
      <c r="W350" s="6"/>
      <c r="X350" s="3">
        <f t="shared" ref="X350:X357" si="76">+V350+W350</f>
        <v>0</v>
      </c>
      <c r="Y350" s="3">
        <v>2.5</v>
      </c>
      <c r="Z350" s="3">
        <f t="shared" si="66"/>
        <v>69.3</v>
      </c>
      <c r="AA350" s="10">
        <v>85000</v>
      </c>
      <c r="AB350" s="10"/>
      <c r="AC350" s="10">
        <f t="shared" si="65"/>
        <v>42500</v>
      </c>
      <c r="AD350" s="1"/>
      <c r="AE350" s="1"/>
      <c r="AF350" s="1"/>
      <c r="AG350" s="1"/>
      <c r="AH350" s="35" t="s">
        <v>665</v>
      </c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61"/>
      <c r="CC350" s="61"/>
      <c r="CD350" s="61"/>
      <c r="CE350" s="61"/>
      <c r="CF350" s="61"/>
      <c r="CG350" s="61"/>
      <c r="CH350" s="61"/>
      <c r="CI350" s="61"/>
      <c r="CJ350" s="61"/>
      <c r="CK350" s="61"/>
      <c r="CL350" s="61"/>
      <c r="CM350" s="61"/>
      <c r="CN350" s="61"/>
      <c r="CO350" s="61"/>
      <c r="CP350" s="61"/>
      <c r="CQ350" s="61"/>
      <c r="CR350" s="61"/>
      <c r="CS350" s="61"/>
      <c r="CT350" s="61"/>
      <c r="CU350" s="61"/>
      <c r="CV350" s="61"/>
    </row>
    <row r="351" spans="1:100" ht="38.4" customHeight="1" x14ac:dyDescent="0.3">
      <c r="A351" s="3">
        <v>348</v>
      </c>
      <c r="B351" s="7">
        <v>63132</v>
      </c>
      <c r="C351" s="40" t="s">
        <v>391</v>
      </c>
      <c r="D351" s="40"/>
      <c r="E351" s="40"/>
      <c r="F351" s="40"/>
      <c r="G351" s="40"/>
      <c r="H351" s="40"/>
      <c r="I351" s="3">
        <v>22</v>
      </c>
      <c r="J351" s="3">
        <f t="shared" si="75"/>
        <v>8.8000000000000007</v>
      </c>
      <c r="K351" s="3">
        <v>15</v>
      </c>
      <c r="L351" s="3">
        <f t="shared" si="68"/>
        <v>6</v>
      </c>
      <c r="M351" s="3">
        <v>40</v>
      </c>
      <c r="N351" s="3">
        <f t="shared" si="69"/>
        <v>16</v>
      </c>
      <c r="O351" s="3">
        <v>20</v>
      </c>
      <c r="P351" s="3">
        <f t="shared" si="70"/>
        <v>12</v>
      </c>
      <c r="Q351" s="3">
        <v>20</v>
      </c>
      <c r="R351" s="3">
        <f t="shared" si="71"/>
        <v>12</v>
      </c>
      <c r="S351" s="3">
        <v>20</v>
      </c>
      <c r="T351" s="3">
        <f t="shared" si="72"/>
        <v>12</v>
      </c>
      <c r="U351" s="3">
        <f t="shared" si="73"/>
        <v>66.8</v>
      </c>
      <c r="V351" s="3"/>
      <c r="W351" s="6"/>
      <c r="X351" s="3">
        <f t="shared" si="76"/>
        <v>0</v>
      </c>
      <c r="Y351" s="3">
        <v>2.5</v>
      </c>
      <c r="Z351" s="3">
        <f t="shared" si="66"/>
        <v>69.3</v>
      </c>
      <c r="AA351" s="10">
        <v>194245.02</v>
      </c>
      <c r="AB351" s="10"/>
      <c r="AC351" s="10">
        <f t="shared" si="65"/>
        <v>97122.51</v>
      </c>
      <c r="AD351" s="1"/>
      <c r="AE351" s="1"/>
      <c r="AF351" s="1"/>
      <c r="AG351" s="1"/>
      <c r="AH351" s="35" t="s">
        <v>665</v>
      </c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61"/>
      <c r="CC351" s="61"/>
      <c r="CD351" s="61"/>
      <c r="CE351" s="61"/>
      <c r="CF351" s="61"/>
      <c r="CG351" s="61"/>
      <c r="CH351" s="61"/>
      <c r="CI351" s="61"/>
      <c r="CJ351" s="61"/>
      <c r="CK351" s="61"/>
      <c r="CL351" s="61"/>
      <c r="CM351" s="61"/>
      <c r="CN351" s="61"/>
      <c r="CO351" s="61"/>
      <c r="CP351" s="61"/>
      <c r="CQ351" s="61"/>
      <c r="CR351" s="61"/>
      <c r="CS351" s="61"/>
      <c r="CT351" s="61"/>
      <c r="CU351" s="61"/>
      <c r="CV351" s="61"/>
    </row>
    <row r="352" spans="1:100" ht="38.4" customHeight="1" x14ac:dyDescent="0.3">
      <c r="A352" s="3">
        <v>349</v>
      </c>
      <c r="B352" s="7">
        <v>63168</v>
      </c>
      <c r="C352" s="40" t="s">
        <v>399</v>
      </c>
      <c r="D352" s="40"/>
      <c r="E352" s="40"/>
      <c r="F352" s="40"/>
      <c r="G352" s="40"/>
      <c r="H352" s="40"/>
      <c r="I352" s="3">
        <v>22</v>
      </c>
      <c r="J352" s="3">
        <f t="shared" si="75"/>
        <v>8.8000000000000007</v>
      </c>
      <c r="K352" s="3">
        <v>15</v>
      </c>
      <c r="L352" s="3">
        <f t="shared" si="68"/>
        <v>6</v>
      </c>
      <c r="M352" s="3">
        <v>40</v>
      </c>
      <c r="N352" s="3">
        <f t="shared" si="69"/>
        <v>16</v>
      </c>
      <c r="O352" s="3">
        <v>20</v>
      </c>
      <c r="P352" s="3">
        <f t="shared" si="70"/>
        <v>12</v>
      </c>
      <c r="Q352" s="3">
        <v>20</v>
      </c>
      <c r="R352" s="3">
        <f t="shared" si="71"/>
        <v>12</v>
      </c>
      <c r="S352" s="3">
        <v>20</v>
      </c>
      <c r="T352" s="3">
        <f t="shared" si="72"/>
        <v>12</v>
      </c>
      <c r="U352" s="3">
        <f t="shared" si="73"/>
        <v>66.8</v>
      </c>
      <c r="V352" s="3"/>
      <c r="W352" s="6"/>
      <c r="X352" s="3">
        <f t="shared" si="76"/>
        <v>0</v>
      </c>
      <c r="Y352" s="3">
        <v>2.5</v>
      </c>
      <c r="Z352" s="3">
        <f t="shared" si="66"/>
        <v>69.3</v>
      </c>
      <c r="AA352" s="10">
        <v>82047</v>
      </c>
      <c r="AB352" s="10"/>
      <c r="AC352" s="10">
        <f t="shared" ref="AC352:AC415" si="77">AA352/2</f>
        <v>41023.5</v>
      </c>
      <c r="AD352" s="1"/>
      <c r="AE352" s="1"/>
      <c r="AF352" s="1"/>
      <c r="AG352" s="1"/>
      <c r="AH352" s="35" t="s">
        <v>665</v>
      </c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61"/>
      <c r="CC352" s="61"/>
      <c r="CD352" s="61"/>
      <c r="CE352" s="61"/>
      <c r="CF352" s="61"/>
      <c r="CG352" s="61"/>
      <c r="CH352" s="61"/>
      <c r="CI352" s="61"/>
      <c r="CJ352" s="61"/>
      <c r="CK352" s="61"/>
      <c r="CL352" s="61"/>
      <c r="CM352" s="61"/>
      <c r="CN352" s="61"/>
      <c r="CO352" s="61"/>
      <c r="CP352" s="61"/>
      <c r="CQ352" s="61"/>
      <c r="CR352" s="61"/>
      <c r="CS352" s="61"/>
      <c r="CT352" s="61"/>
      <c r="CU352" s="61"/>
      <c r="CV352" s="61"/>
    </row>
    <row r="353" spans="1:100" ht="38.4" customHeight="1" x14ac:dyDescent="0.3">
      <c r="A353" s="3">
        <v>350</v>
      </c>
      <c r="B353" s="7">
        <v>63523</v>
      </c>
      <c r="C353" s="40" t="s">
        <v>508</v>
      </c>
      <c r="D353" s="40"/>
      <c r="E353" s="40"/>
      <c r="F353" s="40"/>
      <c r="G353" s="40"/>
      <c r="H353" s="40"/>
      <c r="I353" s="3">
        <v>22</v>
      </c>
      <c r="J353" s="3">
        <f t="shared" si="75"/>
        <v>8.8000000000000007</v>
      </c>
      <c r="K353" s="3">
        <v>15</v>
      </c>
      <c r="L353" s="3">
        <f t="shared" si="68"/>
        <v>6</v>
      </c>
      <c r="M353" s="3">
        <v>40</v>
      </c>
      <c r="N353" s="3">
        <f t="shared" si="69"/>
        <v>16</v>
      </c>
      <c r="O353" s="3">
        <v>20</v>
      </c>
      <c r="P353" s="3">
        <f t="shared" si="70"/>
        <v>12</v>
      </c>
      <c r="Q353" s="3">
        <v>20</v>
      </c>
      <c r="R353" s="3">
        <f t="shared" si="71"/>
        <v>12</v>
      </c>
      <c r="S353" s="3">
        <v>20</v>
      </c>
      <c r="T353" s="3">
        <f t="shared" si="72"/>
        <v>12</v>
      </c>
      <c r="U353" s="3">
        <f t="shared" si="73"/>
        <v>66.8</v>
      </c>
      <c r="V353" s="3"/>
      <c r="W353" s="6"/>
      <c r="X353" s="3">
        <f t="shared" si="76"/>
        <v>0</v>
      </c>
      <c r="Y353" s="3">
        <v>2.5</v>
      </c>
      <c r="Z353" s="3">
        <f t="shared" si="66"/>
        <v>69.3</v>
      </c>
      <c r="AA353" s="10">
        <v>256883.65</v>
      </c>
      <c r="AB353" s="10"/>
      <c r="AC353" s="10">
        <f t="shared" si="77"/>
        <v>128441.825</v>
      </c>
      <c r="AD353" s="1"/>
      <c r="AE353" s="1"/>
      <c r="AF353" s="1"/>
      <c r="AG353" s="1"/>
      <c r="AH353" s="35" t="s">
        <v>665</v>
      </c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61"/>
      <c r="CC353" s="61"/>
      <c r="CD353" s="61"/>
      <c r="CE353" s="61"/>
      <c r="CF353" s="61"/>
      <c r="CG353" s="61"/>
      <c r="CH353" s="61"/>
      <c r="CI353" s="61"/>
      <c r="CJ353" s="61"/>
      <c r="CK353" s="61"/>
      <c r="CL353" s="61"/>
      <c r="CM353" s="61"/>
      <c r="CN353" s="61"/>
      <c r="CO353" s="61"/>
      <c r="CP353" s="61"/>
      <c r="CQ353" s="61"/>
      <c r="CR353" s="61"/>
      <c r="CS353" s="61"/>
      <c r="CT353" s="61"/>
      <c r="CU353" s="61"/>
      <c r="CV353" s="61"/>
    </row>
    <row r="354" spans="1:100" ht="38.4" customHeight="1" x14ac:dyDescent="0.3">
      <c r="A354" s="6">
        <v>351</v>
      </c>
      <c r="B354" s="7">
        <v>63554</v>
      </c>
      <c r="C354" s="40" t="s">
        <v>522</v>
      </c>
      <c r="D354" s="40"/>
      <c r="E354" s="40"/>
      <c r="F354" s="40"/>
      <c r="G354" s="40"/>
      <c r="H354" s="40"/>
      <c r="I354" s="3">
        <v>22</v>
      </c>
      <c r="J354" s="3">
        <f t="shared" si="75"/>
        <v>8.8000000000000007</v>
      </c>
      <c r="K354" s="3">
        <v>15</v>
      </c>
      <c r="L354" s="3">
        <f t="shared" si="68"/>
        <v>6</v>
      </c>
      <c r="M354" s="3">
        <v>40</v>
      </c>
      <c r="N354" s="3">
        <f t="shared" si="69"/>
        <v>16</v>
      </c>
      <c r="O354" s="3">
        <v>20</v>
      </c>
      <c r="P354" s="3">
        <f t="shared" si="70"/>
        <v>12</v>
      </c>
      <c r="Q354" s="3">
        <v>20</v>
      </c>
      <c r="R354" s="3">
        <f t="shared" si="71"/>
        <v>12</v>
      </c>
      <c r="S354" s="3">
        <v>20</v>
      </c>
      <c r="T354" s="3">
        <f t="shared" si="72"/>
        <v>12</v>
      </c>
      <c r="U354" s="3">
        <f t="shared" si="73"/>
        <v>66.8</v>
      </c>
      <c r="V354" s="3"/>
      <c r="W354" s="6"/>
      <c r="X354" s="3">
        <f t="shared" si="76"/>
        <v>0</v>
      </c>
      <c r="Y354" s="3">
        <v>2.5</v>
      </c>
      <c r="Z354" s="3">
        <f t="shared" si="66"/>
        <v>69.3</v>
      </c>
      <c r="AA354" s="10">
        <v>133800</v>
      </c>
      <c r="AB354" s="10"/>
      <c r="AC354" s="10">
        <f t="shared" si="77"/>
        <v>66900</v>
      </c>
      <c r="AD354" s="1"/>
      <c r="AE354" s="1"/>
      <c r="AF354" s="1"/>
      <c r="AG354" s="1"/>
      <c r="AH354" s="35" t="s">
        <v>665</v>
      </c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61"/>
      <c r="CC354" s="61"/>
      <c r="CD354" s="61"/>
      <c r="CE354" s="61"/>
      <c r="CF354" s="61"/>
      <c r="CG354" s="61"/>
      <c r="CH354" s="61"/>
      <c r="CI354" s="61"/>
      <c r="CJ354" s="61"/>
      <c r="CK354" s="61"/>
      <c r="CL354" s="61"/>
      <c r="CM354" s="61"/>
      <c r="CN354" s="61"/>
      <c r="CO354" s="61"/>
      <c r="CP354" s="61"/>
      <c r="CQ354" s="61"/>
      <c r="CR354" s="61"/>
      <c r="CS354" s="61"/>
      <c r="CT354" s="61"/>
      <c r="CU354" s="61"/>
      <c r="CV354" s="61"/>
    </row>
    <row r="355" spans="1:100" ht="38.4" customHeight="1" x14ac:dyDescent="0.3">
      <c r="A355" s="3">
        <v>352</v>
      </c>
      <c r="B355" s="7">
        <v>63623</v>
      </c>
      <c r="C355" s="40" t="s">
        <v>555</v>
      </c>
      <c r="D355" s="40"/>
      <c r="E355" s="40"/>
      <c r="F355" s="40"/>
      <c r="G355" s="40"/>
      <c r="H355" s="40"/>
      <c r="I355" s="3">
        <v>15</v>
      </c>
      <c r="J355" s="3">
        <f t="shared" si="75"/>
        <v>6</v>
      </c>
      <c r="K355" s="3">
        <v>22</v>
      </c>
      <c r="L355" s="3">
        <f t="shared" si="68"/>
        <v>8.8000000000000007</v>
      </c>
      <c r="M355" s="3">
        <v>40</v>
      </c>
      <c r="N355" s="3">
        <f t="shared" si="69"/>
        <v>16</v>
      </c>
      <c r="O355" s="3">
        <v>20</v>
      </c>
      <c r="P355" s="3">
        <f t="shared" si="70"/>
        <v>12</v>
      </c>
      <c r="Q355" s="3">
        <v>20</v>
      </c>
      <c r="R355" s="3">
        <f t="shared" si="71"/>
        <v>12</v>
      </c>
      <c r="S355" s="3">
        <v>20</v>
      </c>
      <c r="T355" s="3">
        <f t="shared" si="72"/>
        <v>12</v>
      </c>
      <c r="U355" s="3">
        <f t="shared" si="73"/>
        <v>66.8</v>
      </c>
      <c r="V355" s="3"/>
      <c r="W355" s="6"/>
      <c r="X355" s="3">
        <f t="shared" si="76"/>
        <v>0</v>
      </c>
      <c r="Y355" s="3">
        <v>2.5</v>
      </c>
      <c r="Z355" s="3">
        <f t="shared" si="66"/>
        <v>69.3</v>
      </c>
      <c r="AA355" s="10">
        <v>434399.37</v>
      </c>
      <c r="AB355" s="10"/>
      <c r="AC355" s="10">
        <f t="shared" si="77"/>
        <v>217199.685</v>
      </c>
      <c r="AD355" s="1"/>
      <c r="AE355" s="1"/>
      <c r="AF355" s="1"/>
      <c r="AG355" s="1"/>
      <c r="AH355" s="35" t="s">
        <v>665</v>
      </c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</row>
    <row r="356" spans="1:100" ht="38.4" customHeight="1" x14ac:dyDescent="0.3">
      <c r="A356" s="3">
        <v>353</v>
      </c>
      <c r="B356" s="7">
        <v>63713</v>
      </c>
      <c r="C356" s="40" t="s">
        <v>604</v>
      </c>
      <c r="D356" s="40"/>
      <c r="E356" s="40"/>
      <c r="F356" s="40"/>
      <c r="G356" s="40"/>
      <c r="H356" s="40"/>
      <c r="I356" s="3">
        <v>15</v>
      </c>
      <c r="J356" s="3">
        <f t="shared" si="75"/>
        <v>6</v>
      </c>
      <c r="K356" s="3">
        <v>22</v>
      </c>
      <c r="L356" s="3">
        <f t="shared" si="68"/>
        <v>8.8000000000000007</v>
      </c>
      <c r="M356" s="3">
        <v>40</v>
      </c>
      <c r="N356" s="3">
        <f t="shared" si="69"/>
        <v>16</v>
      </c>
      <c r="O356" s="3">
        <v>20</v>
      </c>
      <c r="P356" s="3">
        <f t="shared" si="70"/>
        <v>12</v>
      </c>
      <c r="Q356" s="3">
        <v>20</v>
      </c>
      <c r="R356" s="3">
        <f t="shared" si="71"/>
        <v>12</v>
      </c>
      <c r="S356" s="3">
        <v>20</v>
      </c>
      <c r="T356" s="3">
        <f t="shared" si="72"/>
        <v>12</v>
      </c>
      <c r="U356" s="3">
        <f t="shared" si="73"/>
        <v>66.8</v>
      </c>
      <c r="V356" s="3"/>
      <c r="W356" s="6"/>
      <c r="X356" s="3">
        <f t="shared" si="76"/>
        <v>0</v>
      </c>
      <c r="Y356" s="3">
        <v>2.5</v>
      </c>
      <c r="Z356" s="3">
        <f t="shared" si="66"/>
        <v>69.3</v>
      </c>
      <c r="AA356" s="10">
        <v>75990.289999999994</v>
      </c>
      <c r="AB356" s="10"/>
      <c r="AC356" s="10">
        <f t="shared" si="77"/>
        <v>37995.144999999997</v>
      </c>
      <c r="AD356" s="1"/>
      <c r="AE356" s="1"/>
      <c r="AF356" s="1"/>
      <c r="AG356" s="1"/>
      <c r="AH356" s="35" t="s">
        <v>665</v>
      </c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  <c r="CO356" s="61"/>
      <c r="CP356" s="61"/>
      <c r="CQ356" s="61"/>
      <c r="CR356" s="61"/>
      <c r="CS356" s="61"/>
      <c r="CT356" s="61"/>
      <c r="CU356" s="61"/>
      <c r="CV356" s="61"/>
    </row>
    <row r="357" spans="1:100" ht="38.4" customHeight="1" x14ac:dyDescent="0.3">
      <c r="A357" s="3">
        <v>354</v>
      </c>
      <c r="B357" s="7">
        <v>63733</v>
      </c>
      <c r="C357" s="40" t="s">
        <v>627</v>
      </c>
      <c r="D357" s="40"/>
      <c r="E357" s="40"/>
      <c r="F357" s="40"/>
      <c r="G357" s="40"/>
      <c r="H357" s="40"/>
      <c r="I357" s="3">
        <v>15</v>
      </c>
      <c r="J357" s="3">
        <f t="shared" si="75"/>
        <v>6</v>
      </c>
      <c r="K357" s="3">
        <v>22</v>
      </c>
      <c r="L357" s="3">
        <f t="shared" si="68"/>
        <v>8.8000000000000007</v>
      </c>
      <c r="M357" s="3">
        <v>40</v>
      </c>
      <c r="N357" s="3">
        <f t="shared" si="69"/>
        <v>16</v>
      </c>
      <c r="O357" s="3">
        <v>20</v>
      </c>
      <c r="P357" s="3">
        <f t="shared" si="70"/>
        <v>12</v>
      </c>
      <c r="Q357" s="3">
        <v>20</v>
      </c>
      <c r="R357" s="3">
        <f t="shared" si="71"/>
        <v>12</v>
      </c>
      <c r="S357" s="3">
        <v>20</v>
      </c>
      <c r="T357" s="3">
        <f t="shared" si="72"/>
        <v>12</v>
      </c>
      <c r="U357" s="3">
        <f t="shared" si="73"/>
        <v>66.8</v>
      </c>
      <c r="V357" s="3"/>
      <c r="W357" s="6"/>
      <c r="X357" s="3">
        <f t="shared" si="76"/>
        <v>0</v>
      </c>
      <c r="Y357" s="3">
        <v>2.5</v>
      </c>
      <c r="Z357" s="3">
        <f t="shared" si="66"/>
        <v>69.3</v>
      </c>
      <c r="AA357" s="10">
        <v>66979</v>
      </c>
      <c r="AB357" s="10"/>
      <c r="AC357" s="10">
        <f t="shared" si="77"/>
        <v>33489.5</v>
      </c>
      <c r="AD357" s="1"/>
      <c r="AE357" s="1"/>
      <c r="AF357" s="1"/>
      <c r="AG357" s="1"/>
      <c r="AH357" s="35" t="s">
        <v>665</v>
      </c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  <c r="CO357" s="61"/>
      <c r="CP357" s="61"/>
      <c r="CQ357" s="61"/>
      <c r="CR357" s="61"/>
      <c r="CS357" s="61"/>
      <c r="CT357" s="61"/>
      <c r="CU357" s="61"/>
      <c r="CV357" s="61"/>
    </row>
    <row r="358" spans="1:100" ht="38.4" customHeight="1" x14ac:dyDescent="0.3">
      <c r="A358" s="6">
        <v>355</v>
      </c>
      <c r="B358" s="7">
        <v>62966</v>
      </c>
      <c r="C358" s="40" t="s">
        <v>53</v>
      </c>
      <c r="D358" s="40"/>
      <c r="E358" s="40"/>
      <c r="F358" s="40"/>
      <c r="G358" s="40"/>
      <c r="H358" s="40"/>
      <c r="I358" s="3">
        <v>15</v>
      </c>
      <c r="J358" s="3">
        <f t="shared" si="75"/>
        <v>6</v>
      </c>
      <c r="K358" s="3">
        <v>22</v>
      </c>
      <c r="L358" s="3">
        <f t="shared" si="68"/>
        <v>8.8000000000000007</v>
      </c>
      <c r="M358" s="4">
        <v>30</v>
      </c>
      <c r="N358" s="3">
        <f t="shared" si="69"/>
        <v>12</v>
      </c>
      <c r="O358" s="3">
        <v>20</v>
      </c>
      <c r="P358" s="3">
        <f t="shared" si="70"/>
        <v>12</v>
      </c>
      <c r="Q358" s="3">
        <v>30</v>
      </c>
      <c r="R358" s="3">
        <f t="shared" si="71"/>
        <v>18</v>
      </c>
      <c r="S358" s="3">
        <v>20</v>
      </c>
      <c r="T358" s="3">
        <f t="shared" si="72"/>
        <v>12</v>
      </c>
      <c r="U358" s="3">
        <f t="shared" si="73"/>
        <v>68.8</v>
      </c>
      <c r="V358" s="3"/>
      <c r="W358" s="6"/>
      <c r="X358" s="3">
        <v>0</v>
      </c>
      <c r="Y358" s="3">
        <v>0</v>
      </c>
      <c r="Z358" s="3">
        <f t="shared" ref="Z358:Z421" si="78">Y358+X358+U358</f>
        <v>68.8</v>
      </c>
      <c r="AA358" s="10">
        <v>485000</v>
      </c>
      <c r="AB358" s="10"/>
      <c r="AC358" s="10">
        <f t="shared" si="77"/>
        <v>242500</v>
      </c>
      <c r="AD358" s="1"/>
      <c r="AE358" s="1"/>
      <c r="AF358" s="1"/>
      <c r="AG358" s="1"/>
      <c r="AH358" s="35" t="s">
        <v>665</v>
      </c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</row>
    <row r="359" spans="1:100" ht="38.4" customHeight="1" x14ac:dyDescent="0.3">
      <c r="A359" s="3">
        <v>356</v>
      </c>
      <c r="B359" s="7">
        <v>63312</v>
      </c>
      <c r="C359" s="40" t="s">
        <v>80</v>
      </c>
      <c r="D359" s="40"/>
      <c r="E359" s="40"/>
      <c r="F359" s="40"/>
      <c r="G359" s="40"/>
      <c r="H359" s="40"/>
      <c r="I359" s="3">
        <v>22</v>
      </c>
      <c r="J359" s="3">
        <f t="shared" si="75"/>
        <v>8.8000000000000007</v>
      </c>
      <c r="K359" s="3">
        <v>15</v>
      </c>
      <c r="L359" s="3">
        <f t="shared" si="68"/>
        <v>6</v>
      </c>
      <c r="M359" s="3">
        <v>30</v>
      </c>
      <c r="N359" s="3">
        <f t="shared" si="69"/>
        <v>12</v>
      </c>
      <c r="O359" s="3">
        <v>20</v>
      </c>
      <c r="P359" s="3">
        <f t="shared" si="70"/>
        <v>12</v>
      </c>
      <c r="Q359" s="3">
        <v>30</v>
      </c>
      <c r="R359" s="3">
        <f t="shared" si="71"/>
        <v>18</v>
      </c>
      <c r="S359" s="3">
        <v>20</v>
      </c>
      <c r="T359" s="3">
        <f t="shared" si="72"/>
        <v>12</v>
      </c>
      <c r="U359" s="3">
        <f t="shared" si="73"/>
        <v>68.8</v>
      </c>
      <c r="V359" s="3"/>
      <c r="W359" s="6"/>
      <c r="X359" s="3">
        <v>0</v>
      </c>
      <c r="Y359" s="3">
        <v>0</v>
      </c>
      <c r="Z359" s="3">
        <f t="shared" si="78"/>
        <v>68.8</v>
      </c>
      <c r="AA359" s="10">
        <v>68293</v>
      </c>
      <c r="AB359" s="10"/>
      <c r="AC359" s="10">
        <f t="shared" si="77"/>
        <v>34146.5</v>
      </c>
      <c r="AD359" s="1"/>
      <c r="AE359" s="1"/>
      <c r="AF359" s="1"/>
      <c r="AG359" s="1"/>
      <c r="AH359" s="35" t="s">
        <v>665</v>
      </c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</row>
    <row r="360" spans="1:100" ht="38.4" customHeight="1" x14ac:dyDescent="0.3">
      <c r="A360" s="3">
        <v>357</v>
      </c>
      <c r="B360" s="7">
        <v>62636</v>
      </c>
      <c r="C360" s="40" t="s">
        <v>232</v>
      </c>
      <c r="D360" s="40"/>
      <c r="E360" s="40"/>
      <c r="F360" s="40"/>
      <c r="G360" s="40"/>
      <c r="H360" s="40"/>
      <c r="I360" s="3">
        <v>22</v>
      </c>
      <c r="J360" s="3">
        <f t="shared" si="75"/>
        <v>8.8000000000000007</v>
      </c>
      <c r="K360" s="3">
        <v>15</v>
      </c>
      <c r="L360" s="3">
        <f t="shared" si="68"/>
        <v>6</v>
      </c>
      <c r="M360" s="3">
        <v>30</v>
      </c>
      <c r="N360" s="3">
        <f t="shared" si="69"/>
        <v>12</v>
      </c>
      <c r="O360" s="3">
        <v>20</v>
      </c>
      <c r="P360" s="3">
        <f t="shared" si="70"/>
        <v>12</v>
      </c>
      <c r="Q360" s="3">
        <v>30</v>
      </c>
      <c r="R360" s="3">
        <f t="shared" si="71"/>
        <v>18</v>
      </c>
      <c r="S360" s="3">
        <v>20</v>
      </c>
      <c r="T360" s="3">
        <f t="shared" si="72"/>
        <v>12</v>
      </c>
      <c r="U360" s="3">
        <f t="shared" si="73"/>
        <v>68.8</v>
      </c>
      <c r="V360" s="3"/>
      <c r="W360" s="6"/>
      <c r="X360" s="3">
        <f t="shared" ref="X360:X367" si="79">+V360+W360</f>
        <v>0</v>
      </c>
      <c r="Y360" s="3">
        <v>0</v>
      </c>
      <c r="Z360" s="3">
        <f t="shared" si="78"/>
        <v>68.8</v>
      </c>
      <c r="AA360" s="10">
        <v>646750.48</v>
      </c>
      <c r="AB360" s="10"/>
      <c r="AC360" s="10">
        <f t="shared" si="77"/>
        <v>323375.24</v>
      </c>
      <c r="AD360" s="1"/>
      <c r="AE360" s="1"/>
      <c r="AF360" s="1"/>
      <c r="AG360" s="1"/>
      <c r="AH360" s="35" t="s">
        <v>665</v>
      </c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</row>
    <row r="361" spans="1:100" ht="38.4" customHeight="1" x14ac:dyDescent="0.3">
      <c r="A361" s="3">
        <v>358</v>
      </c>
      <c r="B361" s="7">
        <v>62875</v>
      </c>
      <c r="C361" s="40" t="s">
        <v>308</v>
      </c>
      <c r="D361" s="40"/>
      <c r="E361" s="40"/>
      <c r="F361" s="40"/>
      <c r="G361" s="40"/>
      <c r="H361" s="40"/>
      <c r="I361" s="3">
        <v>15</v>
      </c>
      <c r="J361" s="3">
        <f t="shared" si="75"/>
        <v>6</v>
      </c>
      <c r="K361" s="3">
        <v>22</v>
      </c>
      <c r="L361" s="3">
        <f t="shared" si="68"/>
        <v>8.8000000000000007</v>
      </c>
      <c r="M361" s="3">
        <v>30</v>
      </c>
      <c r="N361" s="3">
        <f t="shared" si="69"/>
        <v>12</v>
      </c>
      <c r="O361" s="3">
        <v>20</v>
      </c>
      <c r="P361" s="3">
        <f t="shared" si="70"/>
        <v>12</v>
      </c>
      <c r="Q361" s="3">
        <v>30</v>
      </c>
      <c r="R361" s="3">
        <f t="shared" si="71"/>
        <v>18</v>
      </c>
      <c r="S361" s="3">
        <v>20</v>
      </c>
      <c r="T361" s="3">
        <f t="shared" si="72"/>
        <v>12</v>
      </c>
      <c r="U361" s="3">
        <f t="shared" si="73"/>
        <v>68.8</v>
      </c>
      <c r="V361" s="3"/>
      <c r="W361" s="6"/>
      <c r="X361" s="3">
        <f t="shared" si="79"/>
        <v>0</v>
      </c>
      <c r="Y361" s="3">
        <v>0</v>
      </c>
      <c r="Z361" s="3">
        <f t="shared" si="78"/>
        <v>68.8</v>
      </c>
      <c r="AA361" s="10">
        <v>67500</v>
      </c>
      <c r="AB361" s="10"/>
      <c r="AC361" s="10">
        <f t="shared" si="77"/>
        <v>33750</v>
      </c>
      <c r="AD361" s="1"/>
      <c r="AE361" s="1"/>
      <c r="AF361" s="1"/>
      <c r="AG361" s="1"/>
      <c r="AH361" s="35" t="s">
        <v>665</v>
      </c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  <c r="BY361" s="61"/>
      <c r="BZ361" s="61"/>
      <c r="CA361" s="61"/>
      <c r="CB361" s="61"/>
      <c r="CC361" s="61"/>
      <c r="CD361" s="61"/>
      <c r="CE361" s="61"/>
      <c r="CF361" s="61"/>
      <c r="CG361" s="61"/>
      <c r="CH361" s="61"/>
      <c r="CI361" s="61"/>
      <c r="CJ361" s="61"/>
      <c r="CK361" s="61"/>
      <c r="CL361" s="61"/>
      <c r="CM361" s="61"/>
      <c r="CN361" s="61"/>
      <c r="CO361" s="61"/>
      <c r="CP361" s="61"/>
      <c r="CQ361" s="61"/>
      <c r="CR361" s="61"/>
      <c r="CS361" s="61"/>
      <c r="CT361" s="61"/>
      <c r="CU361" s="61"/>
      <c r="CV361" s="61"/>
    </row>
    <row r="362" spans="1:100" ht="38.4" customHeight="1" x14ac:dyDescent="0.3">
      <c r="A362" s="6">
        <v>359</v>
      </c>
      <c r="B362" s="7">
        <v>62983</v>
      </c>
      <c r="C362" s="40" t="s">
        <v>321</v>
      </c>
      <c r="D362" s="40"/>
      <c r="E362" s="40"/>
      <c r="F362" s="40"/>
      <c r="G362" s="40"/>
      <c r="H362" s="40"/>
      <c r="I362" s="3">
        <v>22</v>
      </c>
      <c r="J362" s="3">
        <f t="shared" si="75"/>
        <v>8.8000000000000007</v>
      </c>
      <c r="K362" s="3">
        <v>15</v>
      </c>
      <c r="L362" s="3">
        <f t="shared" si="68"/>
        <v>6</v>
      </c>
      <c r="M362" s="3">
        <v>30</v>
      </c>
      <c r="N362" s="3">
        <f t="shared" si="69"/>
        <v>12</v>
      </c>
      <c r="O362" s="3">
        <v>20</v>
      </c>
      <c r="P362" s="3">
        <f t="shared" si="70"/>
        <v>12</v>
      </c>
      <c r="Q362" s="3">
        <v>30</v>
      </c>
      <c r="R362" s="3">
        <f t="shared" si="71"/>
        <v>18</v>
      </c>
      <c r="S362" s="3">
        <v>20</v>
      </c>
      <c r="T362" s="3">
        <f t="shared" si="72"/>
        <v>12</v>
      </c>
      <c r="U362" s="3">
        <f t="shared" si="73"/>
        <v>68.8</v>
      </c>
      <c r="V362" s="3"/>
      <c r="W362" s="6"/>
      <c r="X362" s="3">
        <f t="shared" si="79"/>
        <v>0</v>
      </c>
      <c r="Y362" s="3">
        <v>0</v>
      </c>
      <c r="Z362" s="3">
        <f t="shared" si="78"/>
        <v>68.8</v>
      </c>
      <c r="AA362" s="10">
        <v>356075</v>
      </c>
      <c r="AB362" s="10"/>
      <c r="AC362" s="10">
        <f t="shared" si="77"/>
        <v>178037.5</v>
      </c>
      <c r="AD362" s="1"/>
      <c r="AE362" s="1"/>
      <c r="AF362" s="1"/>
      <c r="AG362" s="1"/>
      <c r="AH362" s="35" t="s">
        <v>665</v>
      </c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  <c r="BY362" s="61"/>
      <c r="BZ362" s="61"/>
      <c r="CA362" s="61"/>
      <c r="CB362" s="61"/>
      <c r="CC362" s="61"/>
      <c r="CD362" s="61"/>
      <c r="CE362" s="61"/>
      <c r="CF362" s="61"/>
      <c r="CG362" s="61"/>
      <c r="CH362" s="61"/>
      <c r="CI362" s="61"/>
      <c r="CJ362" s="61"/>
      <c r="CK362" s="61"/>
      <c r="CL362" s="61"/>
      <c r="CM362" s="61"/>
      <c r="CN362" s="61"/>
      <c r="CO362" s="61"/>
      <c r="CP362" s="61"/>
      <c r="CQ362" s="61"/>
      <c r="CR362" s="61"/>
      <c r="CS362" s="61"/>
      <c r="CT362" s="61"/>
      <c r="CU362" s="61"/>
      <c r="CV362" s="61"/>
    </row>
    <row r="363" spans="1:100" ht="38.4" customHeight="1" x14ac:dyDescent="0.3">
      <c r="A363" s="3">
        <v>360</v>
      </c>
      <c r="B363" s="7">
        <v>63020</v>
      </c>
      <c r="C363" s="40" t="s">
        <v>345</v>
      </c>
      <c r="D363" s="40"/>
      <c r="E363" s="40"/>
      <c r="F363" s="40"/>
      <c r="G363" s="40"/>
      <c r="H363" s="40"/>
      <c r="I363" s="3">
        <v>22</v>
      </c>
      <c r="J363" s="3">
        <f t="shared" si="75"/>
        <v>8.8000000000000007</v>
      </c>
      <c r="K363" s="3">
        <v>30</v>
      </c>
      <c r="L363" s="3">
        <f t="shared" si="68"/>
        <v>12</v>
      </c>
      <c r="M363" s="3">
        <v>30</v>
      </c>
      <c r="N363" s="3">
        <f t="shared" si="69"/>
        <v>12</v>
      </c>
      <c r="O363" s="3">
        <v>20</v>
      </c>
      <c r="P363" s="3">
        <f t="shared" si="70"/>
        <v>12</v>
      </c>
      <c r="Q363" s="3">
        <v>20</v>
      </c>
      <c r="R363" s="3">
        <f t="shared" si="71"/>
        <v>12</v>
      </c>
      <c r="S363" s="3">
        <v>20</v>
      </c>
      <c r="T363" s="3">
        <f t="shared" si="72"/>
        <v>12</v>
      </c>
      <c r="U363" s="3">
        <f t="shared" si="73"/>
        <v>68.8</v>
      </c>
      <c r="V363" s="3"/>
      <c r="W363" s="6"/>
      <c r="X363" s="3">
        <f t="shared" si="79"/>
        <v>0</v>
      </c>
      <c r="Y363" s="3">
        <v>0</v>
      </c>
      <c r="Z363" s="3">
        <f t="shared" si="78"/>
        <v>68.8</v>
      </c>
      <c r="AA363" s="10">
        <v>88848</v>
      </c>
      <c r="AB363" s="10"/>
      <c r="AC363" s="10">
        <f t="shared" si="77"/>
        <v>44424</v>
      </c>
      <c r="AD363" s="1"/>
      <c r="AE363" s="1"/>
      <c r="AF363" s="1"/>
      <c r="AG363" s="1"/>
      <c r="AH363" s="35" t="s">
        <v>665</v>
      </c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  <c r="BY363" s="61"/>
      <c r="BZ363" s="61"/>
      <c r="CA363" s="61"/>
      <c r="CB363" s="61"/>
      <c r="CC363" s="61"/>
      <c r="CD363" s="61"/>
      <c r="CE363" s="61"/>
      <c r="CF363" s="61"/>
      <c r="CG363" s="61"/>
      <c r="CH363" s="61"/>
      <c r="CI363" s="61"/>
      <c r="CJ363" s="61"/>
      <c r="CK363" s="61"/>
      <c r="CL363" s="61"/>
      <c r="CM363" s="61"/>
      <c r="CN363" s="61"/>
      <c r="CO363" s="61"/>
      <c r="CP363" s="61"/>
      <c r="CQ363" s="61"/>
      <c r="CR363" s="61"/>
      <c r="CS363" s="61"/>
      <c r="CT363" s="61"/>
      <c r="CU363" s="61"/>
      <c r="CV363" s="61"/>
    </row>
    <row r="364" spans="1:100" ht="38.4" customHeight="1" x14ac:dyDescent="0.3">
      <c r="A364" s="3">
        <v>361</v>
      </c>
      <c r="B364" s="7">
        <v>63390</v>
      </c>
      <c r="C364" s="40" t="s">
        <v>455</v>
      </c>
      <c r="D364" s="40"/>
      <c r="E364" s="40"/>
      <c r="F364" s="40"/>
      <c r="G364" s="40"/>
      <c r="H364" s="40"/>
      <c r="I364" s="3">
        <v>22</v>
      </c>
      <c r="J364" s="3">
        <f t="shared" si="75"/>
        <v>8.8000000000000007</v>
      </c>
      <c r="K364" s="3">
        <v>30</v>
      </c>
      <c r="L364" s="3">
        <f t="shared" si="68"/>
        <v>12</v>
      </c>
      <c r="M364" s="3">
        <v>30</v>
      </c>
      <c r="N364" s="3">
        <f t="shared" si="69"/>
        <v>12</v>
      </c>
      <c r="O364" s="3">
        <v>20</v>
      </c>
      <c r="P364" s="3">
        <f t="shared" si="70"/>
        <v>12</v>
      </c>
      <c r="Q364" s="3">
        <v>20</v>
      </c>
      <c r="R364" s="3">
        <f t="shared" si="71"/>
        <v>12</v>
      </c>
      <c r="S364" s="3">
        <v>20</v>
      </c>
      <c r="T364" s="3">
        <f t="shared" si="72"/>
        <v>12</v>
      </c>
      <c r="U364" s="3">
        <f t="shared" si="73"/>
        <v>68.8</v>
      </c>
      <c r="V364" s="3"/>
      <c r="W364" s="6"/>
      <c r="X364" s="3">
        <f t="shared" si="79"/>
        <v>0</v>
      </c>
      <c r="Y364" s="3">
        <v>0</v>
      </c>
      <c r="Z364" s="3">
        <f t="shared" si="78"/>
        <v>68.8</v>
      </c>
      <c r="AA364" s="10">
        <v>90836.62</v>
      </c>
      <c r="AB364" s="10"/>
      <c r="AC364" s="10">
        <f t="shared" si="77"/>
        <v>45418.31</v>
      </c>
      <c r="AD364" s="1"/>
      <c r="AE364" s="1"/>
      <c r="AF364" s="1"/>
      <c r="AG364" s="1"/>
      <c r="AH364" s="35" t="s">
        <v>665</v>
      </c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  <c r="BY364" s="61"/>
      <c r="BZ364" s="61"/>
      <c r="CA364" s="61"/>
      <c r="CB364" s="61"/>
      <c r="CC364" s="61"/>
      <c r="CD364" s="61"/>
      <c r="CE364" s="61"/>
      <c r="CF364" s="61"/>
      <c r="CG364" s="61"/>
      <c r="CH364" s="61"/>
      <c r="CI364" s="61"/>
      <c r="CJ364" s="61"/>
      <c r="CK364" s="61"/>
      <c r="CL364" s="61"/>
      <c r="CM364" s="61"/>
      <c r="CN364" s="61"/>
      <c r="CO364" s="61"/>
      <c r="CP364" s="61"/>
      <c r="CQ364" s="61"/>
      <c r="CR364" s="61"/>
      <c r="CS364" s="61"/>
      <c r="CT364" s="61"/>
      <c r="CU364" s="61"/>
      <c r="CV364" s="61"/>
    </row>
    <row r="365" spans="1:100" ht="38.4" customHeight="1" x14ac:dyDescent="0.3">
      <c r="A365" s="3">
        <v>362</v>
      </c>
      <c r="B365" s="7">
        <v>63520</v>
      </c>
      <c r="C365" s="40" t="s">
        <v>504</v>
      </c>
      <c r="D365" s="40"/>
      <c r="E365" s="40"/>
      <c r="F365" s="40"/>
      <c r="G365" s="40"/>
      <c r="H365" s="40"/>
      <c r="I365" s="3">
        <v>22</v>
      </c>
      <c r="J365" s="3">
        <f t="shared" si="75"/>
        <v>8.8000000000000007</v>
      </c>
      <c r="K365" s="3">
        <v>15</v>
      </c>
      <c r="L365" s="3">
        <f t="shared" si="68"/>
        <v>6</v>
      </c>
      <c r="M365" s="3">
        <v>30</v>
      </c>
      <c r="N365" s="3">
        <f t="shared" si="69"/>
        <v>12</v>
      </c>
      <c r="O365" s="3">
        <v>20</v>
      </c>
      <c r="P365" s="3">
        <f t="shared" si="70"/>
        <v>12</v>
      </c>
      <c r="Q365" s="3">
        <v>30</v>
      </c>
      <c r="R365" s="3">
        <f t="shared" si="71"/>
        <v>18</v>
      </c>
      <c r="S365" s="3">
        <v>20</v>
      </c>
      <c r="T365" s="3">
        <f t="shared" si="72"/>
        <v>12</v>
      </c>
      <c r="U365" s="3">
        <f t="shared" si="73"/>
        <v>68.8</v>
      </c>
      <c r="V365" s="3"/>
      <c r="W365" s="6"/>
      <c r="X365" s="3">
        <f t="shared" si="79"/>
        <v>0</v>
      </c>
      <c r="Y365" s="3">
        <v>0</v>
      </c>
      <c r="Z365" s="3">
        <f t="shared" si="78"/>
        <v>68.8</v>
      </c>
      <c r="AA365" s="10">
        <v>213735.52</v>
      </c>
      <c r="AB365" s="10"/>
      <c r="AC365" s="10">
        <f t="shared" si="77"/>
        <v>106867.76</v>
      </c>
      <c r="AD365" s="1"/>
      <c r="AE365" s="1"/>
      <c r="AF365" s="1"/>
      <c r="AG365" s="1"/>
      <c r="AH365" s="35" t="s">
        <v>665</v>
      </c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  <c r="BX365" s="61"/>
      <c r="BY365" s="61"/>
      <c r="BZ365" s="61"/>
      <c r="CA365" s="61"/>
      <c r="CB365" s="61"/>
      <c r="CC365" s="61"/>
      <c r="CD365" s="61"/>
      <c r="CE365" s="61"/>
      <c r="CF365" s="61"/>
      <c r="CG365" s="61"/>
      <c r="CH365" s="61"/>
      <c r="CI365" s="61"/>
      <c r="CJ365" s="61"/>
      <c r="CK365" s="61"/>
      <c r="CL365" s="61"/>
      <c r="CM365" s="61"/>
      <c r="CN365" s="61"/>
      <c r="CO365" s="61"/>
      <c r="CP365" s="61"/>
      <c r="CQ365" s="61"/>
      <c r="CR365" s="61"/>
      <c r="CS365" s="61"/>
      <c r="CT365" s="61"/>
      <c r="CU365" s="61"/>
      <c r="CV365" s="61"/>
    </row>
    <row r="366" spans="1:100" ht="38.4" customHeight="1" x14ac:dyDescent="0.3">
      <c r="A366" s="6">
        <v>363</v>
      </c>
      <c r="B366" s="7">
        <v>62876</v>
      </c>
      <c r="C366" s="40" t="s">
        <v>610</v>
      </c>
      <c r="D366" s="40"/>
      <c r="E366" s="40"/>
      <c r="F366" s="40"/>
      <c r="G366" s="40"/>
      <c r="H366" s="40"/>
      <c r="I366" s="3">
        <v>22</v>
      </c>
      <c r="J366" s="3">
        <f t="shared" si="75"/>
        <v>8.8000000000000007</v>
      </c>
      <c r="K366" s="4">
        <v>30</v>
      </c>
      <c r="L366" s="3">
        <f t="shared" si="68"/>
        <v>12</v>
      </c>
      <c r="M366" s="3">
        <v>30</v>
      </c>
      <c r="N366" s="3">
        <f t="shared" si="69"/>
        <v>12</v>
      </c>
      <c r="O366" s="3">
        <v>20</v>
      </c>
      <c r="P366" s="3">
        <f t="shared" si="70"/>
        <v>12</v>
      </c>
      <c r="Q366" s="3">
        <v>20</v>
      </c>
      <c r="R366" s="3">
        <f t="shared" si="71"/>
        <v>12</v>
      </c>
      <c r="S366" s="3">
        <v>20</v>
      </c>
      <c r="T366" s="3">
        <f t="shared" si="72"/>
        <v>12</v>
      </c>
      <c r="U366" s="3">
        <f t="shared" si="73"/>
        <v>68.8</v>
      </c>
      <c r="V366" s="3"/>
      <c r="W366" s="6"/>
      <c r="X366" s="3">
        <f t="shared" si="79"/>
        <v>0</v>
      </c>
      <c r="Y366" s="3">
        <v>0</v>
      </c>
      <c r="Z366" s="3">
        <f t="shared" si="78"/>
        <v>68.8</v>
      </c>
      <c r="AA366" s="10">
        <v>87873.44</v>
      </c>
      <c r="AB366" s="10"/>
      <c r="AC366" s="10">
        <f t="shared" si="77"/>
        <v>43936.72</v>
      </c>
      <c r="AD366" s="1"/>
      <c r="AE366" s="1"/>
      <c r="AF366" s="1"/>
      <c r="AG366" s="1"/>
      <c r="AH366" s="35" t="s">
        <v>665</v>
      </c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  <c r="BY366" s="61"/>
      <c r="BZ366" s="61"/>
      <c r="CA366" s="61"/>
      <c r="CB366" s="61"/>
      <c r="CC366" s="61"/>
      <c r="CD366" s="61"/>
      <c r="CE366" s="61"/>
      <c r="CF366" s="61"/>
      <c r="CG366" s="61"/>
      <c r="CH366" s="61"/>
      <c r="CI366" s="61"/>
      <c r="CJ366" s="61"/>
      <c r="CK366" s="61"/>
      <c r="CL366" s="61"/>
      <c r="CM366" s="61"/>
      <c r="CN366" s="61"/>
      <c r="CO366" s="61"/>
      <c r="CP366" s="61"/>
      <c r="CQ366" s="61"/>
      <c r="CR366" s="61"/>
      <c r="CS366" s="61"/>
      <c r="CT366" s="61"/>
      <c r="CU366" s="61"/>
      <c r="CV366" s="61"/>
    </row>
    <row r="367" spans="1:100" ht="38.4" customHeight="1" x14ac:dyDescent="0.3">
      <c r="A367" s="3">
        <v>364</v>
      </c>
      <c r="B367" s="7">
        <v>62584</v>
      </c>
      <c r="C367" s="40" t="s">
        <v>219</v>
      </c>
      <c r="D367" s="40"/>
      <c r="E367" s="40"/>
      <c r="F367" s="40"/>
      <c r="G367" s="40"/>
      <c r="H367" s="40"/>
      <c r="I367" s="3">
        <v>15</v>
      </c>
      <c r="J367" s="3">
        <f t="shared" si="75"/>
        <v>6</v>
      </c>
      <c r="K367" s="3">
        <v>15</v>
      </c>
      <c r="L367" s="3">
        <f t="shared" si="68"/>
        <v>6</v>
      </c>
      <c r="M367" s="3">
        <v>30</v>
      </c>
      <c r="N367" s="3">
        <f t="shared" si="69"/>
        <v>12</v>
      </c>
      <c r="O367" s="3">
        <v>20</v>
      </c>
      <c r="P367" s="3">
        <f t="shared" si="70"/>
        <v>12</v>
      </c>
      <c r="Q367" s="3">
        <v>30</v>
      </c>
      <c r="R367" s="3">
        <f t="shared" si="71"/>
        <v>18</v>
      </c>
      <c r="S367" s="3">
        <v>20</v>
      </c>
      <c r="T367" s="3">
        <f t="shared" si="72"/>
        <v>12</v>
      </c>
      <c r="U367" s="3">
        <f t="shared" si="73"/>
        <v>66</v>
      </c>
      <c r="V367" s="3"/>
      <c r="W367" s="6"/>
      <c r="X367" s="3">
        <f t="shared" si="79"/>
        <v>0</v>
      </c>
      <c r="Y367" s="3">
        <v>2.5</v>
      </c>
      <c r="Z367" s="3">
        <f t="shared" si="78"/>
        <v>68.5</v>
      </c>
      <c r="AA367" s="10">
        <v>112220.5</v>
      </c>
      <c r="AB367" s="10"/>
      <c r="AC367" s="10">
        <f t="shared" si="77"/>
        <v>56110.25</v>
      </c>
      <c r="AD367" s="1"/>
      <c r="AE367" s="1"/>
      <c r="AF367" s="1"/>
      <c r="AG367" s="1"/>
      <c r="AH367" s="35" t="s">
        <v>665</v>
      </c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  <c r="BY367" s="61"/>
      <c r="BZ367" s="61"/>
      <c r="CA367" s="61"/>
      <c r="CB367" s="61"/>
      <c r="CC367" s="61"/>
      <c r="CD367" s="61"/>
      <c r="CE367" s="61"/>
      <c r="CF367" s="61"/>
      <c r="CG367" s="61"/>
      <c r="CH367" s="61"/>
      <c r="CI367" s="61"/>
      <c r="CJ367" s="61"/>
      <c r="CK367" s="61"/>
      <c r="CL367" s="61"/>
      <c r="CM367" s="61"/>
      <c r="CN367" s="61"/>
      <c r="CO367" s="61"/>
      <c r="CP367" s="61"/>
      <c r="CQ367" s="61"/>
      <c r="CR367" s="61"/>
      <c r="CS367" s="61"/>
      <c r="CT367" s="61"/>
      <c r="CU367" s="61"/>
      <c r="CV367" s="61"/>
    </row>
    <row r="368" spans="1:100" ht="38.4" customHeight="1" x14ac:dyDescent="0.3">
      <c r="A368" s="3">
        <v>365</v>
      </c>
      <c r="B368" s="7">
        <v>63785</v>
      </c>
      <c r="C368" s="40" t="s">
        <v>119</v>
      </c>
      <c r="D368" s="40"/>
      <c r="E368" s="40"/>
      <c r="F368" s="40"/>
      <c r="G368" s="40"/>
      <c r="H368" s="40"/>
      <c r="I368" s="3">
        <v>22</v>
      </c>
      <c r="J368" s="3">
        <f t="shared" si="75"/>
        <v>8.8000000000000007</v>
      </c>
      <c r="K368" s="3">
        <v>22</v>
      </c>
      <c r="L368" s="3">
        <f t="shared" si="68"/>
        <v>8.8000000000000007</v>
      </c>
      <c r="M368" s="4">
        <v>30</v>
      </c>
      <c r="N368" s="3">
        <f t="shared" si="69"/>
        <v>12</v>
      </c>
      <c r="O368" s="3">
        <v>20</v>
      </c>
      <c r="P368" s="3">
        <f t="shared" si="70"/>
        <v>12</v>
      </c>
      <c r="Q368" s="3">
        <v>20</v>
      </c>
      <c r="R368" s="3">
        <f t="shared" si="71"/>
        <v>12</v>
      </c>
      <c r="S368" s="3">
        <v>20</v>
      </c>
      <c r="T368" s="3">
        <f t="shared" si="72"/>
        <v>12</v>
      </c>
      <c r="U368" s="3">
        <f t="shared" si="73"/>
        <v>65.599999999999994</v>
      </c>
      <c r="V368" s="3" t="s">
        <v>20</v>
      </c>
      <c r="W368" s="3" t="s">
        <v>20</v>
      </c>
      <c r="X368" s="3">
        <v>2.5</v>
      </c>
      <c r="Y368" s="3">
        <v>0</v>
      </c>
      <c r="Z368" s="3">
        <f t="shared" si="78"/>
        <v>68.099999999999994</v>
      </c>
      <c r="AA368" s="10">
        <v>63797.59</v>
      </c>
      <c r="AB368" s="10"/>
      <c r="AC368" s="10">
        <f t="shared" si="77"/>
        <v>31898.794999999998</v>
      </c>
      <c r="AD368" s="1"/>
      <c r="AE368" s="1"/>
      <c r="AF368" s="1"/>
      <c r="AG368" s="1"/>
      <c r="AH368" s="35" t="s">
        <v>665</v>
      </c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  <c r="BY368" s="61"/>
      <c r="BZ368" s="61"/>
      <c r="CA368" s="61"/>
      <c r="CB368" s="61"/>
      <c r="CC368" s="61"/>
      <c r="CD368" s="61"/>
      <c r="CE368" s="61"/>
      <c r="CF368" s="61"/>
      <c r="CG368" s="61"/>
      <c r="CH368" s="61"/>
      <c r="CI368" s="61"/>
      <c r="CJ368" s="61"/>
      <c r="CK368" s="61"/>
      <c r="CL368" s="61"/>
      <c r="CM368" s="61"/>
      <c r="CN368" s="61"/>
      <c r="CO368" s="61"/>
      <c r="CP368" s="61"/>
      <c r="CQ368" s="61"/>
      <c r="CR368" s="61"/>
      <c r="CS368" s="61"/>
      <c r="CT368" s="61"/>
      <c r="CU368" s="61"/>
      <c r="CV368" s="61"/>
    </row>
    <row r="369" spans="1:100" ht="38.4" customHeight="1" x14ac:dyDescent="0.3">
      <c r="A369" s="3">
        <v>366</v>
      </c>
      <c r="B369" s="7">
        <v>63528</v>
      </c>
      <c r="C369" s="40" t="s">
        <v>510</v>
      </c>
      <c r="D369" s="40"/>
      <c r="E369" s="40"/>
      <c r="F369" s="40"/>
      <c r="G369" s="40"/>
      <c r="H369" s="40"/>
      <c r="I369" s="3">
        <v>22</v>
      </c>
      <c r="J369" s="3">
        <f t="shared" si="75"/>
        <v>8.8000000000000007</v>
      </c>
      <c r="K369" s="3">
        <v>22</v>
      </c>
      <c r="L369" s="3">
        <f t="shared" si="68"/>
        <v>8.8000000000000007</v>
      </c>
      <c r="M369" s="3">
        <v>30</v>
      </c>
      <c r="N369" s="3">
        <f t="shared" si="69"/>
        <v>12</v>
      </c>
      <c r="O369" s="3">
        <v>20</v>
      </c>
      <c r="P369" s="3">
        <f t="shared" si="70"/>
        <v>12</v>
      </c>
      <c r="Q369" s="3">
        <v>20</v>
      </c>
      <c r="R369" s="3">
        <f t="shared" si="71"/>
        <v>12</v>
      </c>
      <c r="S369" s="3">
        <v>20</v>
      </c>
      <c r="T369" s="3">
        <f t="shared" si="72"/>
        <v>12</v>
      </c>
      <c r="U369" s="3">
        <f t="shared" si="73"/>
        <v>65.599999999999994</v>
      </c>
      <c r="V369" s="3" t="s">
        <v>20</v>
      </c>
      <c r="W369" s="3" t="s">
        <v>20</v>
      </c>
      <c r="X369" s="3">
        <v>2.5</v>
      </c>
      <c r="Y369" s="3">
        <v>0</v>
      </c>
      <c r="Z369" s="3">
        <f t="shared" si="78"/>
        <v>68.099999999999994</v>
      </c>
      <c r="AA369" s="10">
        <v>66508.759999999995</v>
      </c>
      <c r="AB369" s="10"/>
      <c r="AC369" s="10">
        <f t="shared" si="77"/>
        <v>33254.379999999997</v>
      </c>
      <c r="AD369" s="1"/>
      <c r="AE369" s="1"/>
      <c r="AF369" s="1"/>
      <c r="AG369" s="1"/>
      <c r="AH369" s="35" t="s">
        <v>665</v>
      </c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  <c r="BY369" s="61"/>
      <c r="BZ369" s="61"/>
      <c r="CA369" s="61"/>
      <c r="CB369" s="61"/>
      <c r="CC369" s="61"/>
      <c r="CD369" s="61"/>
      <c r="CE369" s="61"/>
      <c r="CF369" s="61"/>
      <c r="CG369" s="61"/>
      <c r="CH369" s="61"/>
      <c r="CI369" s="61"/>
      <c r="CJ369" s="61"/>
      <c r="CK369" s="61"/>
      <c r="CL369" s="61"/>
      <c r="CM369" s="61"/>
      <c r="CN369" s="61"/>
      <c r="CO369" s="61"/>
      <c r="CP369" s="61"/>
      <c r="CQ369" s="61"/>
      <c r="CR369" s="61"/>
      <c r="CS369" s="61"/>
      <c r="CT369" s="61"/>
      <c r="CU369" s="61"/>
      <c r="CV369" s="61"/>
    </row>
    <row r="370" spans="1:100" ht="38.4" customHeight="1" x14ac:dyDescent="0.3">
      <c r="A370" s="6">
        <v>367</v>
      </c>
      <c r="B370" s="7">
        <v>63709</v>
      </c>
      <c r="C370" s="40" t="s">
        <v>602</v>
      </c>
      <c r="D370" s="40"/>
      <c r="E370" s="40"/>
      <c r="F370" s="40"/>
      <c r="G370" s="40"/>
      <c r="H370" s="40"/>
      <c r="I370" s="3">
        <v>22</v>
      </c>
      <c r="J370" s="3">
        <f t="shared" si="75"/>
        <v>8.8000000000000007</v>
      </c>
      <c r="K370" s="3">
        <v>22</v>
      </c>
      <c r="L370" s="3">
        <f t="shared" si="68"/>
        <v>8.8000000000000007</v>
      </c>
      <c r="M370" s="3">
        <v>30</v>
      </c>
      <c r="N370" s="3">
        <f t="shared" si="69"/>
        <v>12</v>
      </c>
      <c r="O370" s="3">
        <v>20</v>
      </c>
      <c r="P370" s="3">
        <f t="shared" si="70"/>
        <v>12</v>
      </c>
      <c r="Q370" s="3">
        <v>20</v>
      </c>
      <c r="R370" s="3">
        <f t="shared" si="71"/>
        <v>12</v>
      </c>
      <c r="S370" s="3">
        <v>20</v>
      </c>
      <c r="T370" s="3">
        <f t="shared" si="72"/>
        <v>12</v>
      </c>
      <c r="U370" s="3">
        <f t="shared" si="73"/>
        <v>65.599999999999994</v>
      </c>
      <c r="V370" s="3"/>
      <c r="W370" s="6"/>
      <c r="X370" s="3">
        <f>+V370+W370</f>
        <v>0</v>
      </c>
      <c r="Y370" s="3">
        <v>2.5</v>
      </c>
      <c r="Z370" s="3">
        <f t="shared" si="78"/>
        <v>68.099999999999994</v>
      </c>
      <c r="AA370" s="10">
        <v>126658.11</v>
      </c>
      <c r="AB370" s="10"/>
      <c r="AC370" s="10">
        <f t="shared" si="77"/>
        <v>63329.055</v>
      </c>
      <c r="AD370" s="1"/>
      <c r="AE370" s="1"/>
      <c r="AF370" s="1"/>
      <c r="AG370" s="1"/>
      <c r="AH370" s="35" t="s">
        <v>665</v>
      </c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  <c r="CA370" s="61"/>
      <c r="CB370" s="61"/>
      <c r="CC370" s="61"/>
      <c r="CD370" s="61"/>
      <c r="CE370" s="61"/>
      <c r="CF370" s="61"/>
      <c r="CG370" s="61"/>
      <c r="CH370" s="61"/>
      <c r="CI370" s="61"/>
      <c r="CJ370" s="61"/>
      <c r="CK370" s="61"/>
      <c r="CL370" s="61"/>
      <c r="CM370" s="61"/>
      <c r="CN370" s="61"/>
      <c r="CO370" s="61"/>
      <c r="CP370" s="61"/>
      <c r="CQ370" s="61"/>
      <c r="CR370" s="61"/>
      <c r="CS370" s="61"/>
      <c r="CT370" s="61"/>
      <c r="CU370" s="61"/>
      <c r="CV370" s="61"/>
    </row>
    <row r="371" spans="1:100" ht="38.4" customHeight="1" x14ac:dyDescent="0.3">
      <c r="A371" s="3">
        <v>368</v>
      </c>
      <c r="B371" s="7">
        <v>62602</v>
      </c>
      <c r="C371" s="40" t="s">
        <v>226</v>
      </c>
      <c r="D371" s="40"/>
      <c r="E371" s="40"/>
      <c r="F371" s="40"/>
      <c r="G371" s="40"/>
      <c r="H371" s="40"/>
      <c r="I371" s="3">
        <v>22</v>
      </c>
      <c r="J371" s="3">
        <f t="shared" si="75"/>
        <v>8.8000000000000007</v>
      </c>
      <c r="K371" s="3">
        <v>2</v>
      </c>
      <c r="L371" s="3">
        <f t="shared" si="68"/>
        <v>0.8</v>
      </c>
      <c r="M371" s="3">
        <v>40</v>
      </c>
      <c r="N371" s="3">
        <f t="shared" si="69"/>
        <v>16</v>
      </c>
      <c r="O371" s="3">
        <v>30</v>
      </c>
      <c r="P371" s="3">
        <f t="shared" si="70"/>
        <v>18</v>
      </c>
      <c r="Q371" s="3">
        <v>20</v>
      </c>
      <c r="R371" s="3">
        <f t="shared" si="71"/>
        <v>12</v>
      </c>
      <c r="S371" s="3">
        <v>20</v>
      </c>
      <c r="T371" s="3">
        <f t="shared" si="72"/>
        <v>12</v>
      </c>
      <c r="U371" s="3">
        <f t="shared" si="73"/>
        <v>67.599999999999994</v>
      </c>
      <c r="V371" s="3"/>
      <c r="W371" s="6"/>
      <c r="X371" s="3">
        <f>+V371+W371</f>
        <v>0</v>
      </c>
      <c r="Y371" s="3">
        <v>0</v>
      </c>
      <c r="Z371" s="3">
        <f t="shared" si="78"/>
        <v>67.599999999999994</v>
      </c>
      <c r="AA371" s="10">
        <v>54929.56</v>
      </c>
      <c r="AB371" s="10"/>
      <c r="AC371" s="10">
        <f t="shared" si="77"/>
        <v>27464.78</v>
      </c>
      <c r="AD371" s="1"/>
      <c r="AE371" s="1"/>
      <c r="AF371" s="1"/>
      <c r="AG371" s="1"/>
      <c r="AH371" s="35" t="s">
        <v>665</v>
      </c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  <c r="BY371" s="61"/>
      <c r="BZ371" s="61"/>
      <c r="CA371" s="61"/>
      <c r="CB371" s="61"/>
      <c r="CC371" s="61"/>
      <c r="CD371" s="61"/>
      <c r="CE371" s="61"/>
      <c r="CF371" s="61"/>
      <c r="CG371" s="61"/>
      <c r="CH371" s="61"/>
      <c r="CI371" s="61"/>
      <c r="CJ371" s="61"/>
      <c r="CK371" s="61"/>
      <c r="CL371" s="61"/>
      <c r="CM371" s="61"/>
      <c r="CN371" s="61"/>
      <c r="CO371" s="61"/>
      <c r="CP371" s="61"/>
      <c r="CQ371" s="61"/>
      <c r="CR371" s="61"/>
      <c r="CS371" s="61"/>
      <c r="CT371" s="61"/>
      <c r="CU371" s="61"/>
      <c r="CV371" s="61"/>
    </row>
    <row r="372" spans="1:100" ht="38.4" customHeight="1" x14ac:dyDescent="0.3">
      <c r="A372" s="3">
        <v>369</v>
      </c>
      <c r="B372" s="7">
        <v>63818</v>
      </c>
      <c r="C372" s="40" t="s">
        <v>140</v>
      </c>
      <c r="D372" s="40"/>
      <c r="E372" s="40"/>
      <c r="F372" s="40"/>
      <c r="G372" s="40"/>
      <c r="H372" s="40"/>
      <c r="I372" s="3">
        <v>15</v>
      </c>
      <c r="J372" s="3">
        <f t="shared" si="75"/>
        <v>6</v>
      </c>
      <c r="K372" s="3">
        <v>7.5</v>
      </c>
      <c r="L372" s="3">
        <f t="shared" si="68"/>
        <v>3</v>
      </c>
      <c r="M372" s="3">
        <v>40</v>
      </c>
      <c r="N372" s="3">
        <f t="shared" si="69"/>
        <v>16</v>
      </c>
      <c r="O372" s="3">
        <v>20</v>
      </c>
      <c r="P372" s="3">
        <f t="shared" si="70"/>
        <v>12</v>
      </c>
      <c r="Q372" s="3">
        <v>30</v>
      </c>
      <c r="R372" s="3">
        <f t="shared" si="71"/>
        <v>18</v>
      </c>
      <c r="S372" s="3">
        <v>20</v>
      </c>
      <c r="T372" s="3">
        <f t="shared" si="72"/>
        <v>12</v>
      </c>
      <c r="U372" s="3">
        <f t="shared" si="73"/>
        <v>67</v>
      </c>
      <c r="V372" s="3"/>
      <c r="W372" s="6"/>
      <c r="X372" s="3">
        <v>0</v>
      </c>
      <c r="Y372" s="3">
        <v>0</v>
      </c>
      <c r="Z372" s="3">
        <f t="shared" si="78"/>
        <v>67</v>
      </c>
      <c r="AA372" s="10">
        <v>145000</v>
      </c>
      <c r="AB372" s="10"/>
      <c r="AC372" s="10">
        <f t="shared" si="77"/>
        <v>72500</v>
      </c>
      <c r="AD372" s="1"/>
      <c r="AE372" s="1"/>
      <c r="AF372" s="1"/>
      <c r="AG372" s="1"/>
      <c r="AH372" s="35" t="s">
        <v>665</v>
      </c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  <c r="BY372" s="61"/>
      <c r="BZ372" s="61"/>
      <c r="CA372" s="61"/>
      <c r="CB372" s="61"/>
      <c r="CC372" s="61"/>
      <c r="CD372" s="61"/>
      <c r="CE372" s="61"/>
      <c r="CF372" s="61"/>
      <c r="CG372" s="61"/>
      <c r="CH372" s="61"/>
      <c r="CI372" s="61"/>
      <c r="CJ372" s="61"/>
      <c r="CK372" s="61"/>
      <c r="CL372" s="61"/>
      <c r="CM372" s="61"/>
      <c r="CN372" s="61"/>
      <c r="CO372" s="61"/>
      <c r="CP372" s="61"/>
      <c r="CQ372" s="61"/>
      <c r="CR372" s="61"/>
      <c r="CS372" s="61"/>
      <c r="CT372" s="61"/>
      <c r="CU372" s="61"/>
      <c r="CV372" s="61"/>
    </row>
    <row r="373" spans="1:100" ht="38.4" customHeight="1" x14ac:dyDescent="0.3">
      <c r="A373" s="3">
        <v>370</v>
      </c>
      <c r="B373" s="7">
        <v>62884</v>
      </c>
      <c r="C373" s="40" t="s">
        <v>311</v>
      </c>
      <c r="D373" s="40"/>
      <c r="E373" s="40"/>
      <c r="F373" s="40"/>
      <c r="G373" s="40"/>
      <c r="H373" s="40"/>
      <c r="I373" s="3">
        <v>7.5</v>
      </c>
      <c r="J373" s="3">
        <f t="shared" si="75"/>
        <v>3</v>
      </c>
      <c r="K373" s="3">
        <v>30</v>
      </c>
      <c r="L373" s="3">
        <f t="shared" si="68"/>
        <v>12</v>
      </c>
      <c r="M373" s="3">
        <v>40</v>
      </c>
      <c r="N373" s="3">
        <f t="shared" si="69"/>
        <v>16</v>
      </c>
      <c r="O373" s="3">
        <v>20</v>
      </c>
      <c r="P373" s="3">
        <f t="shared" si="70"/>
        <v>12</v>
      </c>
      <c r="Q373" s="3">
        <v>20</v>
      </c>
      <c r="R373" s="3">
        <f t="shared" si="71"/>
        <v>12</v>
      </c>
      <c r="S373" s="3">
        <v>20</v>
      </c>
      <c r="T373" s="3">
        <f t="shared" si="72"/>
        <v>12</v>
      </c>
      <c r="U373" s="3">
        <f t="shared" si="73"/>
        <v>67</v>
      </c>
      <c r="V373" s="3"/>
      <c r="W373" s="6"/>
      <c r="X373" s="3">
        <f>+V373+W373</f>
        <v>0</v>
      </c>
      <c r="Y373" s="3">
        <v>0</v>
      </c>
      <c r="Z373" s="3">
        <f t="shared" si="78"/>
        <v>67</v>
      </c>
      <c r="AA373" s="10">
        <v>50000</v>
      </c>
      <c r="AB373" s="10"/>
      <c r="AC373" s="10">
        <f t="shared" si="77"/>
        <v>25000</v>
      </c>
      <c r="AD373" s="1"/>
      <c r="AE373" s="1"/>
      <c r="AF373" s="1"/>
      <c r="AG373" s="1"/>
      <c r="AH373" s="35" t="s">
        <v>665</v>
      </c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  <c r="BY373" s="61"/>
      <c r="BZ373" s="61"/>
      <c r="CA373" s="61"/>
      <c r="CB373" s="61"/>
      <c r="CC373" s="61"/>
      <c r="CD373" s="61"/>
      <c r="CE373" s="61"/>
      <c r="CF373" s="61"/>
      <c r="CG373" s="61"/>
      <c r="CH373" s="61"/>
      <c r="CI373" s="61"/>
      <c r="CJ373" s="61"/>
      <c r="CK373" s="61"/>
      <c r="CL373" s="61"/>
      <c r="CM373" s="61"/>
      <c r="CN373" s="61"/>
      <c r="CO373" s="61"/>
      <c r="CP373" s="61"/>
      <c r="CQ373" s="61"/>
      <c r="CR373" s="61"/>
      <c r="CS373" s="61"/>
      <c r="CT373" s="61"/>
      <c r="CU373" s="61"/>
      <c r="CV373" s="61"/>
    </row>
    <row r="374" spans="1:100" ht="38.4" customHeight="1" x14ac:dyDescent="0.3">
      <c r="A374" s="6">
        <v>371</v>
      </c>
      <c r="B374" s="7">
        <v>62939</v>
      </c>
      <c r="C374" s="40" t="s">
        <v>37</v>
      </c>
      <c r="D374" s="40"/>
      <c r="E374" s="40"/>
      <c r="F374" s="40"/>
      <c r="G374" s="40"/>
      <c r="H374" s="40"/>
      <c r="I374" s="3">
        <v>15</v>
      </c>
      <c r="J374" s="3">
        <f t="shared" si="75"/>
        <v>6</v>
      </c>
      <c r="K374" s="3">
        <v>22</v>
      </c>
      <c r="L374" s="3">
        <f t="shared" si="68"/>
        <v>8.8000000000000007</v>
      </c>
      <c r="M374" s="3">
        <v>40</v>
      </c>
      <c r="N374" s="3">
        <f t="shared" si="69"/>
        <v>16</v>
      </c>
      <c r="O374" s="3">
        <v>20</v>
      </c>
      <c r="P374" s="3">
        <f t="shared" si="70"/>
        <v>12</v>
      </c>
      <c r="Q374" s="3">
        <v>20</v>
      </c>
      <c r="R374" s="3">
        <f t="shared" si="71"/>
        <v>12</v>
      </c>
      <c r="S374" s="3">
        <v>20</v>
      </c>
      <c r="T374" s="3">
        <f t="shared" si="72"/>
        <v>12</v>
      </c>
      <c r="U374" s="3">
        <f t="shared" si="73"/>
        <v>66.8</v>
      </c>
      <c r="V374" s="3"/>
      <c r="W374" s="6"/>
      <c r="X374" s="3">
        <v>0</v>
      </c>
      <c r="Y374" s="3">
        <v>0</v>
      </c>
      <c r="Z374" s="3">
        <f t="shared" si="78"/>
        <v>66.8</v>
      </c>
      <c r="AA374" s="10">
        <v>84045</v>
      </c>
      <c r="AB374" s="10"/>
      <c r="AC374" s="10">
        <f t="shared" si="77"/>
        <v>42022.5</v>
      </c>
      <c r="AD374" s="1"/>
      <c r="AE374" s="1"/>
      <c r="AF374" s="1"/>
      <c r="AG374" s="1"/>
      <c r="AH374" s="35" t="s">
        <v>665</v>
      </c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/>
      <c r="BY374" s="61"/>
      <c r="BZ374" s="61"/>
      <c r="CA374" s="61"/>
      <c r="CB374" s="61"/>
      <c r="CC374" s="61"/>
      <c r="CD374" s="61"/>
      <c r="CE374" s="61"/>
      <c r="CF374" s="61"/>
      <c r="CG374" s="61"/>
      <c r="CH374" s="61"/>
      <c r="CI374" s="61"/>
      <c r="CJ374" s="61"/>
      <c r="CK374" s="61"/>
      <c r="CL374" s="61"/>
      <c r="CM374" s="61"/>
      <c r="CN374" s="61"/>
      <c r="CO374" s="61"/>
      <c r="CP374" s="61"/>
      <c r="CQ374" s="61"/>
      <c r="CR374" s="61"/>
      <c r="CS374" s="61"/>
      <c r="CT374" s="61"/>
      <c r="CU374" s="61"/>
      <c r="CV374" s="61"/>
    </row>
    <row r="375" spans="1:100" ht="38.4" customHeight="1" x14ac:dyDescent="0.3">
      <c r="A375" s="3">
        <v>372</v>
      </c>
      <c r="B375" s="7">
        <v>62972</v>
      </c>
      <c r="C375" s="40" t="s">
        <v>54</v>
      </c>
      <c r="D375" s="40"/>
      <c r="E375" s="40"/>
      <c r="F375" s="40"/>
      <c r="G375" s="40"/>
      <c r="H375" s="40"/>
      <c r="I375" s="3">
        <v>15</v>
      </c>
      <c r="J375" s="3">
        <f t="shared" si="75"/>
        <v>6</v>
      </c>
      <c r="K375" s="3">
        <v>22</v>
      </c>
      <c r="L375" s="3">
        <f t="shared" si="68"/>
        <v>8.8000000000000007</v>
      </c>
      <c r="M375" s="3">
        <v>40</v>
      </c>
      <c r="N375" s="3">
        <f t="shared" si="69"/>
        <v>16</v>
      </c>
      <c r="O375" s="3">
        <v>20</v>
      </c>
      <c r="P375" s="3">
        <f t="shared" si="70"/>
        <v>12</v>
      </c>
      <c r="Q375" s="3">
        <v>20</v>
      </c>
      <c r="R375" s="3">
        <f t="shared" si="71"/>
        <v>12</v>
      </c>
      <c r="S375" s="3">
        <v>20</v>
      </c>
      <c r="T375" s="3">
        <f t="shared" si="72"/>
        <v>12</v>
      </c>
      <c r="U375" s="3">
        <f t="shared" si="73"/>
        <v>66.8</v>
      </c>
      <c r="V375" s="3"/>
      <c r="W375" s="6"/>
      <c r="X375" s="3">
        <v>0</v>
      </c>
      <c r="Y375" s="3">
        <v>0</v>
      </c>
      <c r="Z375" s="3">
        <f t="shared" si="78"/>
        <v>66.8</v>
      </c>
      <c r="AA375" s="10">
        <v>89475</v>
      </c>
      <c r="AB375" s="10"/>
      <c r="AC375" s="10">
        <f t="shared" si="77"/>
        <v>44737.5</v>
      </c>
      <c r="AD375" s="1"/>
      <c r="AE375" s="1"/>
      <c r="AF375" s="1"/>
      <c r="AG375" s="1"/>
      <c r="AH375" s="35" t="s">
        <v>665</v>
      </c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  <c r="BY375" s="61"/>
      <c r="BZ375" s="61"/>
      <c r="CA375" s="61"/>
      <c r="CB375" s="61"/>
      <c r="CC375" s="61"/>
      <c r="CD375" s="61"/>
      <c r="CE375" s="61"/>
      <c r="CF375" s="61"/>
      <c r="CG375" s="61"/>
      <c r="CH375" s="61"/>
      <c r="CI375" s="61"/>
      <c r="CJ375" s="61"/>
      <c r="CK375" s="61"/>
      <c r="CL375" s="61"/>
      <c r="CM375" s="61"/>
      <c r="CN375" s="61"/>
      <c r="CO375" s="61"/>
      <c r="CP375" s="61"/>
      <c r="CQ375" s="61"/>
      <c r="CR375" s="61"/>
      <c r="CS375" s="61"/>
      <c r="CT375" s="61"/>
      <c r="CU375" s="61"/>
      <c r="CV375" s="61"/>
    </row>
    <row r="376" spans="1:100" ht="38.4" customHeight="1" x14ac:dyDescent="0.3">
      <c r="A376" s="3">
        <v>373</v>
      </c>
      <c r="B376" s="7">
        <v>62974</v>
      </c>
      <c r="C376" s="40" t="s">
        <v>55</v>
      </c>
      <c r="D376" s="40"/>
      <c r="E376" s="40"/>
      <c r="F376" s="40"/>
      <c r="G376" s="40"/>
      <c r="H376" s="40"/>
      <c r="I376" s="3">
        <v>15</v>
      </c>
      <c r="J376" s="3">
        <f t="shared" si="75"/>
        <v>6</v>
      </c>
      <c r="K376" s="3">
        <v>22</v>
      </c>
      <c r="L376" s="3">
        <f t="shared" si="68"/>
        <v>8.8000000000000007</v>
      </c>
      <c r="M376" s="3">
        <v>40</v>
      </c>
      <c r="N376" s="3">
        <f t="shared" si="69"/>
        <v>16</v>
      </c>
      <c r="O376" s="3">
        <v>20</v>
      </c>
      <c r="P376" s="3">
        <f t="shared" si="70"/>
        <v>12</v>
      </c>
      <c r="Q376" s="3">
        <v>20</v>
      </c>
      <c r="R376" s="3">
        <f t="shared" si="71"/>
        <v>12</v>
      </c>
      <c r="S376" s="3">
        <v>20</v>
      </c>
      <c r="T376" s="3">
        <f t="shared" si="72"/>
        <v>12</v>
      </c>
      <c r="U376" s="3">
        <f t="shared" si="73"/>
        <v>66.8</v>
      </c>
      <c r="V376" s="3"/>
      <c r="W376" s="6"/>
      <c r="X376" s="3">
        <v>0</v>
      </c>
      <c r="Y376" s="3">
        <v>0</v>
      </c>
      <c r="Z376" s="3">
        <f t="shared" si="78"/>
        <v>66.8</v>
      </c>
      <c r="AA376" s="10">
        <v>85386</v>
      </c>
      <c r="AB376" s="10"/>
      <c r="AC376" s="10">
        <f t="shared" si="77"/>
        <v>42693</v>
      </c>
      <c r="AD376" s="1"/>
      <c r="AE376" s="1"/>
      <c r="AF376" s="1"/>
      <c r="AG376" s="1"/>
      <c r="AH376" s="35" t="s">
        <v>665</v>
      </c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  <c r="BY376" s="61"/>
      <c r="BZ376" s="61"/>
      <c r="CA376" s="61"/>
      <c r="CB376" s="61"/>
      <c r="CC376" s="61"/>
      <c r="CD376" s="61"/>
      <c r="CE376" s="61"/>
      <c r="CF376" s="61"/>
      <c r="CG376" s="61"/>
      <c r="CH376" s="61"/>
      <c r="CI376" s="61"/>
      <c r="CJ376" s="61"/>
      <c r="CK376" s="61"/>
      <c r="CL376" s="61"/>
      <c r="CM376" s="61"/>
      <c r="CN376" s="61"/>
      <c r="CO376" s="61"/>
      <c r="CP376" s="61"/>
      <c r="CQ376" s="61"/>
      <c r="CR376" s="61"/>
      <c r="CS376" s="61"/>
      <c r="CT376" s="61"/>
      <c r="CU376" s="61"/>
      <c r="CV376" s="61"/>
    </row>
    <row r="377" spans="1:100" ht="38.4" customHeight="1" x14ac:dyDescent="0.3">
      <c r="A377" s="3">
        <v>374</v>
      </c>
      <c r="B377" s="7">
        <v>63068</v>
      </c>
      <c r="C377" s="40" t="s">
        <v>57</v>
      </c>
      <c r="D377" s="40"/>
      <c r="E377" s="40"/>
      <c r="F377" s="40"/>
      <c r="G377" s="40"/>
      <c r="H377" s="40"/>
      <c r="I377" s="3">
        <v>15</v>
      </c>
      <c r="J377" s="3">
        <f t="shared" si="75"/>
        <v>6</v>
      </c>
      <c r="K377" s="3">
        <v>22</v>
      </c>
      <c r="L377" s="3">
        <f t="shared" si="68"/>
        <v>8.8000000000000007</v>
      </c>
      <c r="M377" s="3">
        <v>40</v>
      </c>
      <c r="N377" s="3">
        <f t="shared" si="69"/>
        <v>16</v>
      </c>
      <c r="O377" s="3">
        <v>20</v>
      </c>
      <c r="P377" s="3">
        <f t="shared" si="70"/>
        <v>12</v>
      </c>
      <c r="Q377" s="3">
        <v>20</v>
      </c>
      <c r="R377" s="3">
        <f t="shared" si="71"/>
        <v>12</v>
      </c>
      <c r="S377" s="3">
        <v>20</v>
      </c>
      <c r="T377" s="3">
        <f t="shared" si="72"/>
        <v>12</v>
      </c>
      <c r="U377" s="3">
        <f t="shared" si="73"/>
        <v>66.8</v>
      </c>
      <c r="V377" s="3"/>
      <c r="W377" s="6"/>
      <c r="X377" s="3">
        <v>0</v>
      </c>
      <c r="Y377" s="3">
        <v>0</v>
      </c>
      <c r="Z377" s="3">
        <f t="shared" si="78"/>
        <v>66.8</v>
      </c>
      <c r="AA377" s="10">
        <v>68575</v>
      </c>
      <c r="AB377" s="10"/>
      <c r="AC377" s="10">
        <f t="shared" si="77"/>
        <v>34287.5</v>
      </c>
      <c r="AD377" s="1"/>
      <c r="AE377" s="1"/>
      <c r="AF377" s="1"/>
      <c r="AG377" s="1"/>
      <c r="AH377" s="35" t="s">
        <v>665</v>
      </c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61"/>
      <c r="BR377" s="61"/>
      <c r="BS377" s="61"/>
      <c r="BT377" s="61"/>
      <c r="BU377" s="61"/>
      <c r="BV377" s="61"/>
      <c r="BW377" s="61"/>
      <c r="BX377" s="61"/>
      <c r="BY377" s="61"/>
      <c r="BZ377" s="61"/>
      <c r="CA377" s="61"/>
      <c r="CB377" s="61"/>
      <c r="CC377" s="61"/>
      <c r="CD377" s="61"/>
      <c r="CE377" s="61"/>
      <c r="CF377" s="61"/>
      <c r="CG377" s="61"/>
      <c r="CH377" s="61"/>
      <c r="CI377" s="61"/>
      <c r="CJ377" s="61"/>
      <c r="CK377" s="61"/>
      <c r="CL377" s="61"/>
      <c r="CM377" s="61"/>
      <c r="CN377" s="61"/>
      <c r="CO377" s="61"/>
      <c r="CP377" s="61"/>
      <c r="CQ377" s="61"/>
      <c r="CR377" s="61"/>
      <c r="CS377" s="61"/>
      <c r="CT377" s="61"/>
      <c r="CU377" s="61"/>
      <c r="CV377" s="61"/>
    </row>
    <row r="378" spans="1:100" ht="38.4" customHeight="1" x14ac:dyDescent="0.3">
      <c r="A378" s="6">
        <v>375</v>
      </c>
      <c r="B378" s="7">
        <v>63120</v>
      </c>
      <c r="C378" s="40" t="s">
        <v>58</v>
      </c>
      <c r="D378" s="40"/>
      <c r="E378" s="40"/>
      <c r="F378" s="40"/>
      <c r="G378" s="40"/>
      <c r="H378" s="40"/>
      <c r="I378" s="3">
        <v>15</v>
      </c>
      <c r="J378" s="3">
        <f t="shared" si="75"/>
        <v>6</v>
      </c>
      <c r="K378" s="3">
        <v>22</v>
      </c>
      <c r="L378" s="3">
        <f t="shared" si="68"/>
        <v>8.8000000000000007</v>
      </c>
      <c r="M378" s="3">
        <v>40</v>
      </c>
      <c r="N378" s="3">
        <f t="shared" si="69"/>
        <v>16</v>
      </c>
      <c r="O378" s="3">
        <v>20</v>
      </c>
      <c r="P378" s="3">
        <f t="shared" si="70"/>
        <v>12</v>
      </c>
      <c r="Q378" s="3">
        <v>20</v>
      </c>
      <c r="R378" s="3">
        <f t="shared" si="71"/>
        <v>12</v>
      </c>
      <c r="S378" s="3">
        <v>20</v>
      </c>
      <c r="T378" s="3">
        <f t="shared" si="72"/>
        <v>12</v>
      </c>
      <c r="U378" s="3">
        <f t="shared" si="73"/>
        <v>66.8</v>
      </c>
      <c r="V378" s="3"/>
      <c r="W378" s="6"/>
      <c r="X378" s="3">
        <v>0</v>
      </c>
      <c r="Y378" s="3">
        <v>0</v>
      </c>
      <c r="Z378" s="3">
        <f t="shared" si="78"/>
        <v>66.8</v>
      </c>
      <c r="AA378" s="10">
        <v>84750</v>
      </c>
      <c r="AB378" s="10"/>
      <c r="AC378" s="10">
        <f t="shared" si="77"/>
        <v>42375</v>
      </c>
      <c r="AD378" s="1"/>
      <c r="AE378" s="1"/>
      <c r="AF378" s="1"/>
      <c r="AG378" s="1"/>
      <c r="AH378" s="35" t="s">
        <v>665</v>
      </c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  <c r="BX378" s="61"/>
      <c r="BY378" s="61"/>
      <c r="BZ378" s="61"/>
      <c r="CA378" s="61"/>
      <c r="CB378" s="61"/>
      <c r="CC378" s="61"/>
      <c r="CD378" s="61"/>
      <c r="CE378" s="61"/>
      <c r="CF378" s="61"/>
      <c r="CG378" s="61"/>
      <c r="CH378" s="61"/>
      <c r="CI378" s="61"/>
      <c r="CJ378" s="61"/>
      <c r="CK378" s="61"/>
      <c r="CL378" s="61"/>
      <c r="CM378" s="61"/>
      <c r="CN378" s="61"/>
      <c r="CO378" s="61"/>
      <c r="CP378" s="61"/>
      <c r="CQ378" s="61"/>
      <c r="CR378" s="61"/>
      <c r="CS378" s="61"/>
      <c r="CT378" s="61"/>
      <c r="CU378" s="61"/>
      <c r="CV378" s="61"/>
    </row>
    <row r="379" spans="1:100" ht="38.4" customHeight="1" x14ac:dyDescent="0.3">
      <c r="A379" s="3">
        <v>376</v>
      </c>
      <c r="B379" s="7">
        <v>63143</v>
      </c>
      <c r="C379" s="40" t="s">
        <v>64</v>
      </c>
      <c r="D379" s="40"/>
      <c r="E379" s="40"/>
      <c r="F379" s="40"/>
      <c r="G379" s="40"/>
      <c r="H379" s="40"/>
      <c r="I379" s="3">
        <v>15</v>
      </c>
      <c r="J379" s="3">
        <f t="shared" si="75"/>
        <v>6</v>
      </c>
      <c r="K379" s="3">
        <v>22</v>
      </c>
      <c r="L379" s="3">
        <f t="shared" si="68"/>
        <v>8.8000000000000007</v>
      </c>
      <c r="M379" s="3">
        <v>40</v>
      </c>
      <c r="N379" s="3">
        <f t="shared" si="69"/>
        <v>16</v>
      </c>
      <c r="O379" s="3">
        <v>20</v>
      </c>
      <c r="P379" s="3">
        <f t="shared" si="70"/>
        <v>12</v>
      </c>
      <c r="Q379" s="3">
        <v>20</v>
      </c>
      <c r="R379" s="3">
        <f t="shared" si="71"/>
        <v>12</v>
      </c>
      <c r="S379" s="3">
        <v>20</v>
      </c>
      <c r="T379" s="3">
        <f t="shared" si="72"/>
        <v>12</v>
      </c>
      <c r="U379" s="3">
        <f t="shared" si="73"/>
        <v>66.8</v>
      </c>
      <c r="V379" s="3"/>
      <c r="W379" s="6"/>
      <c r="X379" s="3">
        <v>0</v>
      </c>
      <c r="Y379" s="3">
        <v>0</v>
      </c>
      <c r="Z379" s="3">
        <f t="shared" si="78"/>
        <v>66.8</v>
      </c>
      <c r="AA379" s="10">
        <v>122151</v>
      </c>
      <c r="AB379" s="10"/>
      <c r="AC379" s="10">
        <f t="shared" si="77"/>
        <v>61075.5</v>
      </c>
      <c r="AD379" s="1"/>
      <c r="AE379" s="1"/>
      <c r="AF379" s="1"/>
      <c r="AG379" s="1"/>
      <c r="AH379" s="35" t="s">
        <v>665</v>
      </c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  <c r="BY379" s="61"/>
      <c r="BZ379" s="61"/>
      <c r="CA379" s="61"/>
      <c r="CB379" s="61"/>
      <c r="CC379" s="61"/>
      <c r="CD379" s="61"/>
      <c r="CE379" s="61"/>
      <c r="CF379" s="61"/>
      <c r="CG379" s="61"/>
      <c r="CH379" s="61"/>
      <c r="CI379" s="61"/>
      <c r="CJ379" s="61"/>
      <c r="CK379" s="61"/>
      <c r="CL379" s="61"/>
      <c r="CM379" s="61"/>
      <c r="CN379" s="61"/>
      <c r="CO379" s="61"/>
      <c r="CP379" s="61"/>
      <c r="CQ379" s="61"/>
      <c r="CR379" s="61"/>
      <c r="CS379" s="61"/>
      <c r="CT379" s="61"/>
      <c r="CU379" s="61"/>
      <c r="CV379" s="61"/>
    </row>
    <row r="380" spans="1:100" ht="38.4" customHeight="1" x14ac:dyDescent="0.3">
      <c r="A380" s="3">
        <v>377</v>
      </c>
      <c r="B380" s="7">
        <v>63445</v>
      </c>
      <c r="C380" s="40" t="s">
        <v>90</v>
      </c>
      <c r="D380" s="40"/>
      <c r="E380" s="40"/>
      <c r="F380" s="40"/>
      <c r="G380" s="40"/>
      <c r="H380" s="40"/>
      <c r="I380" s="3">
        <v>15</v>
      </c>
      <c r="J380" s="3">
        <f t="shared" si="75"/>
        <v>6</v>
      </c>
      <c r="K380" s="3">
        <v>22</v>
      </c>
      <c r="L380" s="3">
        <f t="shared" si="68"/>
        <v>8.8000000000000007</v>
      </c>
      <c r="M380" s="3">
        <v>40</v>
      </c>
      <c r="N380" s="3">
        <f t="shared" si="69"/>
        <v>16</v>
      </c>
      <c r="O380" s="3">
        <v>20</v>
      </c>
      <c r="P380" s="3">
        <f t="shared" si="70"/>
        <v>12</v>
      </c>
      <c r="Q380" s="3">
        <v>20</v>
      </c>
      <c r="R380" s="3">
        <f t="shared" si="71"/>
        <v>12</v>
      </c>
      <c r="S380" s="3">
        <v>20</v>
      </c>
      <c r="T380" s="3">
        <f t="shared" si="72"/>
        <v>12</v>
      </c>
      <c r="U380" s="3">
        <f t="shared" si="73"/>
        <v>66.8</v>
      </c>
      <c r="V380" s="3"/>
      <c r="W380" s="6"/>
      <c r="X380" s="3">
        <v>0</v>
      </c>
      <c r="Y380" s="3">
        <v>0</v>
      </c>
      <c r="Z380" s="3">
        <f t="shared" si="78"/>
        <v>66.8</v>
      </c>
      <c r="AA380" s="10">
        <v>52293.2</v>
      </c>
      <c r="AB380" s="10"/>
      <c r="AC380" s="10">
        <f t="shared" si="77"/>
        <v>26146.6</v>
      </c>
      <c r="AD380" s="1"/>
      <c r="AE380" s="1"/>
      <c r="AF380" s="1"/>
      <c r="AG380" s="1"/>
      <c r="AH380" s="35" t="s">
        <v>665</v>
      </c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  <c r="BY380" s="61"/>
      <c r="BZ380" s="61"/>
      <c r="CA380" s="61"/>
      <c r="CB380" s="61"/>
      <c r="CC380" s="61"/>
      <c r="CD380" s="61"/>
      <c r="CE380" s="61"/>
      <c r="CF380" s="61"/>
      <c r="CG380" s="61"/>
      <c r="CH380" s="61"/>
      <c r="CI380" s="61"/>
      <c r="CJ380" s="61"/>
      <c r="CK380" s="61"/>
      <c r="CL380" s="61"/>
      <c r="CM380" s="61"/>
      <c r="CN380" s="61"/>
      <c r="CO380" s="61"/>
      <c r="CP380" s="61"/>
      <c r="CQ380" s="61"/>
      <c r="CR380" s="61"/>
      <c r="CS380" s="61"/>
      <c r="CT380" s="61"/>
      <c r="CU380" s="61"/>
      <c r="CV380" s="61"/>
    </row>
    <row r="381" spans="1:100" ht="38.4" customHeight="1" x14ac:dyDescent="0.3">
      <c r="A381" s="3">
        <v>378</v>
      </c>
      <c r="B381" s="7">
        <v>63813</v>
      </c>
      <c r="C381" s="40" t="s">
        <v>136</v>
      </c>
      <c r="D381" s="40"/>
      <c r="E381" s="40"/>
      <c r="F381" s="40"/>
      <c r="G381" s="40"/>
      <c r="H381" s="40"/>
      <c r="I381" s="3">
        <v>22</v>
      </c>
      <c r="J381" s="3">
        <f t="shared" si="75"/>
        <v>8.8000000000000007</v>
      </c>
      <c r="K381" s="3">
        <v>15</v>
      </c>
      <c r="L381" s="3">
        <f t="shared" si="68"/>
        <v>6</v>
      </c>
      <c r="M381" s="3">
        <v>40</v>
      </c>
      <c r="N381" s="3">
        <f t="shared" si="69"/>
        <v>16</v>
      </c>
      <c r="O381" s="3">
        <v>20</v>
      </c>
      <c r="P381" s="3">
        <f t="shared" si="70"/>
        <v>12</v>
      </c>
      <c r="Q381" s="3">
        <v>20</v>
      </c>
      <c r="R381" s="3">
        <f t="shared" si="71"/>
        <v>12</v>
      </c>
      <c r="S381" s="3">
        <v>20</v>
      </c>
      <c r="T381" s="3">
        <f t="shared" si="72"/>
        <v>12</v>
      </c>
      <c r="U381" s="3">
        <f t="shared" si="73"/>
        <v>66.8</v>
      </c>
      <c r="V381" s="3"/>
      <c r="W381" s="6"/>
      <c r="X381" s="3">
        <v>0</v>
      </c>
      <c r="Y381" s="3">
        <v>0</v>
      </c>
      <c r="Z381" s="3">
        <f t="shared" si="78"/>
        <v>66.8</v>
      </c>
      <c r="AA381" s="10">
        <v>52100</v>
      </c>
      <c r="AB381" s="10"/>
      <c r="AC381" s="10">
        <f t="shared" si="77"/>
        <v>26050</v>
      </c>
      <c r="AD381" s="1"/>
      <c r="AE381" s="1"/>
      <c r="AF381" s="1"/>
      <c r="AG381" s="1"/>
      <c r="AH381" s="35" t="s">
        <v>665</v>
      </c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  <c r="BY381" s="61"/>
      <c r="BZ381" s="61"/>
      <c r="CA381" s="61"/>
      <c r="CB381" s="61"/>
      <c r="CC381" s="61"/>
      <c r="CD381" s="61"/>
      <c r="CE381" s="61"/>
      <c r="CF381" s="61"/>
      <c r="CG381" s="61"/>
      <c r="CH381" s="61"/>
      <c r="CI381" s="61"/>
      <c r="CJ381" s="61"/>
      <c r="CK381" s="61"/>
      <c r="CL381" s="61"/>
      <c r="CM381" s="61"/>
      <c r="CN381" s="61"/>
      <c r="CO381" s="61"/>
      <c r="CP381" s="61"/>
      <c r="CQ381" s="61"/>
      <c r="CR381" s="61"/>
      <c r="CS381" s="61"/>
      <c r="CT381" s="61"/>
      <c r="CU381" s="61"/>
      <c r="CV381" s="61"/>
    </row>
    <row r="382" spans="1:100" ht="38.4" customHeight="1" x14ac:dyDescent="0.3">
      <c r="A382" s="6">
        <v>379</v>
      </c>
      <c r="B382" s="7">
        <v>63815</v>
      </c>
      <c r="C382" s="40" t="s">
        <v>137</v>
      </c>
      <c r="D382" s="40"/>
      <c r="E382" s="40"/>
      <c r="F382" s="40"/>
      <c r="G382" s="40"/>
      <c r="H382" s="40"/>
      <c r="I382" s="3">
        <v>22</v>
      </c>
      <c r="J382" s="3">
        <f t="shared" si="75"/>
        <v>8.8000000000000007</v>
      </c>
      <c r="K382" s="3">
        <v>15</v>
      </c>
      <c r="L382" s="3">
        <f t="shared" si="68"/>
        <v>6</v>
      </c>
      <c r="M382" s="3">
        <v>40</v>
      </c>
      <c r="N382" s="3">
        <f t="shared" si="69"/>
        <v>16</v>
      </c>
      <c r="O382" s="3">
        <v>20</v>
      </c>
      <c r="P382" s="3">
        <f t="shared" si="70"/>
        <v>12</v>
      </c>
      <c r="Q382" s="3">
        <v>20</v>
      </c>
      <c r="R382" s="3">
        <f t="shared" si="71"/>
        <v>12</v>
      </c>
      <c r="S382" s="3">
        <v>20</v>
      </c>
      <c r="T382" s="3">
        <f t="shared" si="72"/>
        <v>12</v>
      </c>
      <c r="U382" s="3">
        <f t="shared" si="73"/>
        <v>66.8</v>
      </c>
      <c r="V382" s="3"/>
      <c r="W382" s="6"/>
      <c r="X382" s="3">
        <v>0</v>
      </c>
      <c r="Y382" s="3">
        <v>0</v>
      </c>
      <c r="Z382" s="3">
        <f t="shared" si="78"/>
        <v>66.8</v>
      </c>
      <c r="AA382" s="10">
        <v>130000</v>
      </c>
      <c r="AB382" s="10"/>
      <c r="AC382" s="10">
        <f t="shared" si="77"/>
        <v>65000</v>
      </c>
      <c r="AD382" s="1"/>
      <c r="AE382" s="1"/>
      <c r="AF382" s="1"/>
      <c r="AG382" s="1"/>
      <c r="AH382" s="35" t="s">
        <v>665</v>
      </c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61"/>
      <c r="BR382" s="61"/>
      <c r="BS382" s="61"/>
      <c r="BT382" s="61"/>
      <c r="BU382" s="61"/>
      <c r="BV382" s="61"/>
      <c r="BW382" s="61"/>
      <c r="BX382" s="61"/>
      <c r="BY382" s="61"/>
      <c r="BZ382" s="61"/>
      <c r="CA382" s="61"/>
      <c r="CB382" s="61"/>
      <c r="CC382" s="61"/>
      <c r="CD382" s="61"/>
      <c r="CE382" s="61"/>
      <c r="CF382" s="61"/>
      <c r="CG382" s="61"/>
      <c r="CH382" s="61"/>
      <c r="CI382" s="61"/>
      <c r="CJ382" s="61"/>
      <c r="CK382" s="61"/>
      <c r="CL382" s="61"/>
      <c r="CM382" s="61"/>
      <c r="CN382" s="61"/>
      <c r="CO382" s="61"/>
      <c r="CP382" s="61"/>
      <c r="CQ382" s="61"/>
      <c r="CR382" s="61"/>
      <c r="CS382" s="61"/>
      <c r="CT382" s="61"/>
      <c r="CU382" s="61"/>
      <c r="CV382" s="61"/>
    </row>
    <row r="383" spans="1:100" ht="38.4" customHeight="1" x14ac:dyDescent="0.3">
      <c r="A383" s="3">
        <v>380</v>
      </c>
      <c r="B383" s="7">
        <v>63821</v>
      </c>
      <c r="C383" s="40" t="s">
        <v>143</v>
      </c>
      <c r="D383" s="40"/>
      <c r="E383" s="40"/>
      <c r="F383" s="40"/>
      <c r="G383" s="40"/>
      <c r="H383" s="40"/>
      <c r="I383" s="3">
        <v>22</v>
      </c>
      <c r="J383" s="3">
        <f t="shared" si="75"/>
        <v>8.8000000000000007</v>
      </c>
      <c r="K383" s="3">
        <v>15</v>
      </c>
      <c r="L383" s="3">
        <f t="shared" si="68"/>
        <v>6</v>
      </c>
      <c r="M383" s="3">
        <v>40</v>
      </c>
      <c r="N383" s="3">
        <f t="shared" si="69"/>
        <v>16</v>
      </c>
      <c r="O383" s="3">
        <v>10</v>
      </c>
      <c r="P383" s="3">
        <f t="shared" si="70"/>
        <v>6</v>
      </c>
      <c r="Q383" s="3">
        <v>30</v>
      </c>
      <c r="R383" s="3">
        <f t="shared" si="71"/>
        <v>18</v>
      </c>
      <c r="S383" s="3">
        <v>20</v>
      </c>
      <c r="T383" s="3">
        <f t="shared" si="72"/>
        <v>12</v>
      </c>
      <c r="U383" s="3">
        <f t="shared" si="73"/>
        <v>66.8</v>
      </c>
      <c r="V383" s="3"/>
      <c r="W383" s="6"/>
      <c r="X383" s="3">
        <v>0</v>
      </c>
      <c r="Y383" s="3">
        <v>0</v>
      </c>
      <c r="Z383" s="3">
        <f t="shared" si="78"/>
        <v>66.8</v>
      </c>
      <c r="AA383" s="10">
        <v>52212.02</v>
      </c>
      <c r="AB383" s="10"/>
      <c r="AC383" s="10">
        <f t="shared" si="77"/>
        <v>26106.01</v>
      </c>
      <c r="AD383" s="1"/>
      <c r="AE383" s="1"/>
      <c r="AF383" s="1"/>
      <c r="AG383" s="1"/>
      <c r="AH383" s="35" t="s">
        <v>665</v>
      </c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  <c r="BY383" s="61"/>
      <c r="BZ383" s="61"/>
      <c r="CA383" s="61"/>
      <c r="CB383" s="61"/>
      <c r="CC383" s="61"/>
      <c r="CD383" s="61"/>
      <c r="CE383" s="61"/>
      <c r="CF383" s="61"/>
      <c r="CG383" s="61"/>
      <c r="CH383" s="61"/>
      <c r="CI383" s="61"/>
      <c r="CJ383" s="61"/>
      <c r="CK383" s="61"/>
      <c r="CL383" s="61"/>
      <c r="CM383" s="61"/>
      <c r="CN383" s="61"/>
      <c r="CO383" s="61"/>
      <c r="CP383" s="61"/>
      <c r="CQ383" s="61"/>
      <c r="CR383" s="61"/>
      <c r="CS383" s="61"/>
      <c r="CT383" s="61"/>
      <c r="CU383" s="61"/>
      <c r="CV383" s="61"/>
    </row>
    <row r="384" spans="1:100" ht="38.4" customHeight="1" x14ac:dyDescent="0.3">
      <c r="A384" s="3">
        <v>381</v>
      </c>
      <c r="B384" s="7">
        <v>62406</v>
      </c>
      <c r="C384" s="40" t="s">
        <v>165</v>
      </c>
      <c r="D384" s="40"/>
      <c r="E384" s="40"/>
      <c r="F384" s="40"/>
      <c r="G384" s="40"/>
      <c r="H384" s="40"/>
      <c r="I384" s="3">
        <v>22</v>
      </c>
      <c r="J384" s="3">
        <f t="shared" si="75"/>
        <v>8.8000000000000007</v>
      </c>
      <c r="K384" s="3">
        <v>15</v>
      </c>
      <c r="L384" s="3">
        <f t="shared" si="68"/>
        <v>6</v>
      </c>
      <c r="M384" s="3">
        <v>40</v>
      </c>
      <c r="N384" s="3">
        <f t="shared" si="69"/>
        <v>16</v>
      </c>
      <c r="O384" s="3">
        <v>20</v>
      </c>
      <c r="P384" s="3">
        <f t="shared" si="70"/>
        <v>12</v>
      </c>
      <c r="Q384" s="3">
        <v>20</v>
      </c>
      <c r="R384" s="3">
        <f t="shared" si="71"/>
        <v>12</v>
      </c>
      <c r="S384" s="3">
        <v>20</v>
      </c>
      <c r="T384" s="3">
        <f t="shared" si="72"/>
        <v>12</v>
      </c>
      <c r="U384" s="3">
        <f t="shared" si="73"/>
        <v>66.8</v>
      </c>
      <c r="V384" s="3"/>
      <c r="W384" s="6"/>
      <c r="X384" s="3">
        <f t="shared" ref="X384:X426" si="80">+V384+W384</f>
        <v>0</v>
      </c>
      <c r="Y384" s="3">
        <v>0</v>
      </c>
      <c r="Z384" s="3">
        <f t="shared" si="78"/>
        <v>66.8</v>
      </c>
      <c r="AA384" s="10">
        <v>40400</v>
      </c>
      <c r="AB384" s="10"/>
      <c r="AC384" s="10">
        <f t="shared" si="77"/>
        <v>20200</v>
      </c>
      <c r="AD384" s="1"/>
      <c r="AE384" s="1"/>
      <c r="AF384" s="1"/>
      <c r="AG384" s="1"/>
      <c r="AH384" s="35" t="s">
        <v>665</v>
      </c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  <c r="BY384" s="61"/>
      <c r="BZ384" s="61"/>
      <c r="CA384" s="61"/>
      <c r="CB384" s="61"/>
      <c r="CC384" s="61"/>
      <c r="CD384" s="61"/>
      <c r="CE384" s="61"/>
      <c r="CF384" s="61"/>
      <c r="CG384" s="61"/>
      <c r="CH384" s="61"/>
      <c r="CI384" s="61"/>
      <c r="CJ384" s="61"/>
      <c r="CK384" s="61"/>
      <c r="CL384" s="61"/>
      <c r="CM384" s="61"/>
      <c r="CN384" s="61"/>
      <c r="CO384" s="61"/>
      <c r="CP384" s="61"/>
      <c r="CQ384" s="61"/>
      <c r="CR384" s="61"/>
      <c r="CS384" s="61"/>
      <c r="CT384" s="61"/>
      <c r="CU384" s="61"/>
      <c r="CV384" s="61"/>
    </row>
    <row r="385" spans="1:100" ht="38.4" customHeight="1" x14ac:dyDescent="0.3">
      <c r="A385" s="3">
        <v>382</v>
      </c>
      <c r="B385" s="7">
        <v>62425</v>
      </c>
      <c r="C385" s="40" t="s">
        <v>175</v>
      </c>
      <c r="D385" s="40"/>
      <c r="E385" s="40"/>
      <c r="F385" s="40"/>
      <c r="G385" s="40"/>
      <c r="H385" s="40"/>
      <c r="I385" s="3">
        <v>22</v>
      </c>
      <c r="J385" s="3">
        <f t="shared" si="75"/>
        <v>8.8000000000000007</v>
      </c>
      <c r="K385" s="3">
        <v>15</v>
      </c>
      <c r="L385" s="3">
        <f t="shared" si="68"/>
        <v>6</v>
      </c>
      <c r="M385" s="3">
        <v>40</v>
      </c>
      <c r="N385" s="3">
        <f t="shared" si="69"/>
        <v>16</v>
      </c>
      <c r="O385" s="3">
        <v>20</v>
      </c>
      <c r="P385" s="3">
        <f t="shared" si="70"/>
        <v>12</v>
      </c>
      <c r="Q385" s="3">
        <v>20</v>
      </c>
      <c r="R385" s="3">
        <f t="shared" si="71"/>
        <v>12</v>
      </c>
      <c r="S385" s="3">
        <v>20</v>
      </c>
      <c r="T385" s="3">
        <f t="shared" si="72"/>
        <v>12</v>
      </c>
      <c r="U385" s="3">
        <f t="shared" si="73"/>
        <v>66.8</v>
      </c>
      <c r="V385" s="3"/>
      <c r="W385" s="6"/>
      <c r="X385" s="3">
        <f t="shared" si="80"/>
        <v>0</v>
      </c>
      <c r="Y385" s="3">
        <v>0</v>
      </c>
      <c r="Z385" s="3">
        <f t="shared" si="78"/>
        <v>66.8</v>
      </c>
      <c r="AA385" s="10">
        <v>184277.79</v>
      </c>
      <c r="AB385" s="10"/>
      <c r="AC385" s="10">
        <f t="shared" si="77"/>
        <v>92138.895000000004</v>
      </c>
      <c r="AD385" s="1"/>
      <c r="AE385" s="1"/>
      <c r="AF385" s="1"/>
      <c r="AG385" s="1"/>
      <c r="AH385" s="35" t="s">
        <v>665</v>
      </c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  <c r="BY385" s="61"/>
      <c r="BZ385" s="61"/>
      <c r="CA385" s="61"/>
      <c r="CB385" s="61"/>
      <c r="CC385" s="61"/>
      <c r="CD385" s="61"/>
      <c r="CE385" s="61"/>
      <c r="CF385" s="61"/>
      <c r="CG385" s="61"/>
      <c r="CH385" s="61"/>
      <c r="CI385" s="61"/>
      <c r="CJ385" s="61"/>
      <c r="CK385" s="61"/>
      <c r="CL385" s="61"/>
      <c r="CM385" s="61"/>
      <c r="CN385" s="61"/>
      <c r="CO385" s="61"/>
      <c r="CP385" s="61"/>
      <c r="CQ385" s="61"/>
      <c r="CR385" s="61"/>
      <c r="CS385" s="61"/>
      <c r="CT385" s="61"/>
      <c r="CU385" s="61"/>
      <c r="CV385" s="61"/>
    </row>
    <row r="386" spans="1:100" ht="38.4" customHeight="1" x14ac:dyDescent="0.3">
      <c r="A386" s="6">
        <v>383</v>
      </c>
      <c r="B386" s="7">
        <v>62563</v>
      </c>
      <c r="C386" s="40" t="s">
        <v>215</v>
      </c>
      <c r="D386" s="40"/>
      <c r="E386" s="40"/>
      <c r="F386" s="40"/>
      <c r="G386" s="40"/>
      <c r="H386" s="40"/>
      <c r="I386" s="3">
        <v>15</v>
      </c>
      <c r="J386" s="3">
        <f t="shared" si="75"/>
        <v>6</v>
      </c>
      <c r="K386" s="3">
        <v>22</v>
      </c>
      <c r="L386" s="3">
        <f t="shared" ref="L386:L420" si="81">K386/100*40</f>
        <v>8.8000000000000007</v>
      </c>
      <c r="M386" s="3">
        <v>40</v>
      </c>
      <c r="N386" s="3">
        <f t="shared" ref="N386:N449" si="82">M386/100*40</f>
        <v>16</v>
      </c>
      <c r="O386" s="3">
        <v>30</v>
      </c>
      <c r="P386" s="3">
        <f t="shared" ref="P386:P420" si="83">O386/100*60</f>
        <v>18</v>
      </c>
      <c r="Q386" s="3">
        <v>10</v>
      </c>
      <c r="R386" s="3">
        <f t="shared" ref="R386:R420" si="84">Q386/100*60</f>
        <v>6</v>
      </c>
      <c r="S386" s="3">
        <v>20</v>
      </c>
      <c r="T386" s="3">
        <f t="shared" ref="T386:T420" si="85">S386/100*60</f>
        <v>12</v>
      </c>
      <c r="U386" s="3">
        <f t="shared" ref="U386:U449" si="86">J386+L386+N386+P386+R386+T386</f>
        <v>66.8</v>
      </c>
      <c r="V386" s="3"/>
      <c r="W386" s="6"/>
      <c r="X386" s="3">
        <f t="shared" si="80"/>
        <v>0</v>
      </c>
      <c r="Y386" s="3">
        <v>0</v>
      </c>
      <c r="Z386" s="3">
        <f t="shared" si="78"/>
        <v>66.8</v>
      </c>
      <c r="AA386" s="10">
        <v>142750</v>
      </c>
      <c r="AB386" s="10"/>
      <c r="AC386" s="10">
        <f t="shared" si="77"/>
        <v>71375</v>
      </c>
      <c r="AD386" s="1"/>
      <c r="AE386" s="1"/>
      <c r="AF386" s="1"/>
      <c r="AG386" s="1"/>
      <c r="AH386" s="35" t="s">
        <v>665</v>
      </c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  <c r="BY386" s="61"/>
      <c r="BZ386" s="61"/>
      <c r="CA386" s="61"/>
      <c r="CB386" s="61"/>
      <c r="CC386" s="61"/>
      <c r="CD386" s="61"/>
      <c r="CE386" s="61"/>
      <c r="CF386" s="61"/>
      <c r="CG386" s="61"/>
      <c r="CH386" s="61"/>
      <c r="CI386" s="61"/>
      <c r="CJ386" s="61"/>
      <c r="CK386" s="61"/>
      <c r="CL386" s="61"/>
      <c r="CM386" s="61"/>
      <c r="CN386" s="61"/>
      <c r="CO386" s="61"/>
      <c r="CP386" s="61"/>
      <c r="CQ386" s="61"/>
      <c r="CR386" s="61"/>
      <c r="CS386" s="61"/>
      <c r="CT386" s="61"/>
      <c r="CU386" s="61"/>
      <c r="CV386" s="61"/>
    </row>
    <row r="387" spans="1:100" ht="38.4" customHeight="1" x14ac:dyDescent="0.3">
      <c r="A387" s="3">
        <v>384</v>
      </c>
      <c r="B387" s="7">
        <v>62634</v>
      </c>
      <c r="C387" s="40" t="s">
        <v>230</v>
      </c>
      <c r="D387" s="40"/>
      <c r="E387" s="40"/>
      <c r="F387" s="40"/>
      <c r="G387" s="40"/>
      <c r="H387" s="40"/>
      <c r="I387" s="3">
        <v>22</v>
      </c>
      <c r="J387" s="3">
        <f t="shared" si="75"/>
        <v>8.8000000000000007</v>
      </c>
      <c r="K387" s="3">
        <v>15</v>
      </c>
      <c r="L387" s="3">
        <f t="shared" si="81"/>
        <v>6</v>
      </c>
      <c r="M387" s="3">
        <v>40</v>
      </c>
      <c r="N387" s="3">
        <f t="shared" si="82"/>
        <v>16</v>
      </c>
      <c r="O387" s="3">
        <v>20</v>
      </c>
      <c r="P387" s="3">
        <f t="shared" si="83"/>
        <v>12</v>
      </c>
      <c r="Q387" s="3">
        <v>20</v>
      </c>
      <c r="R387" s="3">
        <f t="shared" si="84"/>
        <v>12</v>
      </c>
      <c r="S387" s="3">
        <v>20</v>
      </c>
      <c r="T387" s="3">
        <f t="shared" si="85"/>
        <v>12</v>
      </c>
      <c r="U387" s="3">
        <f t="shared" si="86"/>
        <v>66.8</v>
      </c>
      <c r="V387" s="3"/>
      <c r="W387" s="6"/>
      <c r="X387" s="3">
        <f t="shared" si="80"/>
        <v>0</v>
      </c>
      <c r="Y387" s="3">
        <v>0</v>
      </c>
      <c r="Z387" s="3">
        <f t="shared" si="78"/>
        <v>66.8</v>
      </c>
      <c r="AA387" s="10">
        <v>61942</v>
      </c>
      <c r="AB387" s="10"/>
      <c r="AC387" s="10">
        <f t="shared" si="77"/>
        <v>30971</v>
      </c>
      <c r="AD387" s="1"/>
      <c r="AE387" s="1"/>
      <c r="AF387" s="1"/>
      <c r="AG387" s="1"/>
      <c r="AH387" s="35" t="s">
        <v>665</v>
      </c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  <c r="BY387" s="61"/>
      <c r="BZ387" s="61"/>
      <c r="CA387" s="61"/>
      <c r="CB387" s="61"/>
      <c r="CC387" s="61"/>
      <c r="CD387" s="61"/>
      <c r="CE387" s="61"/>
      <c r="CF387" s="61"/>
      <c r="CG387" s="61"/>
      <c r="CH387" s="61"/>
      <c r="CI387" s="61"/>
      <c r="CJ387" s="61"/>
      <c r="CK387" s="61"/>
      <c r="CL387" s="61"/>
      <c r="CM387" s="61"/>
      <c r="CN387" s="61"/>
      <c r="CO387" s="61"/>
      <c r="CP387" s="61"/>
      <c r="CQ387" s="61"/>
      <c r="CR387" s="61"/>
      <c r="CS387" s="61"/>
      <c r="CT387" s="61"/>
      <c r="CU387" s="61"/>
      <c r="CV387" s="61"/>
    </row>
    <row r="388" spans="1:100" ht="38.4" customHeight="1" x14ac:dyDescent="0.3">
      <c r="A388" s="3">
        <v>385</v>
      </c>
      <c r="B388" s="7">
        <v>62658</v>
      </c>
      <c r="C388" s="40" t="s">
        <v>242</v>
      </c>
      <c r="D388" s="40"/>
      <c r="E388" s="40"/>
      <c r="F388" s="40"/>
      <c r="G388" s="40"/>
      <c r="H388" s="40"/>
      <c r="I388" s="3">
        <v>15</v>
      </c>
      <c r="J388" s="3">
        <f t="shared" si="75"/>
        <v>6</v>
      </c>
      <c r="K388" s="3">
        <v>22</v>
      </c>
      <c r="L388" s="3">
        <f t="shared" si="81"/>
        <v>8.8000000000000007</v>
      </c>
      <c r="M388" s="3">
        <v>40</v>
      </c>
      <c r="N388" s="3">
        <f t="shared" si="82"/>
        <v>16</v>
      </c>
      <c r="O388" s="3">
        <v>20</v>
      </c>
      <c r="P388" s="3">
        <f t="shared" si="83"/>
        <v>12</v>
      </c>
      <c r="Q388" s="3">
        <v>20</v>
      </c>
      <c r="R388" s="3">
        <f t="shared" si="84"/>
        <v>12</v>
      </c>
      <c r="S388" s="3">
        <v>20</v>
      </c>
      <c r="T388" s="3">
        <f t="shared" si="85"/>
        <v>12</v>
      </c>
      <c r="U388" s="3">
        <f t="shared" si="86"/>
        <v>66.8</v>
      </c>
      <c r="V388" s="3"/>
      <c r="W388" s="6"/>
      <c r="X388" s="3">
        <f t="shared" si="80"/>
        <v>0</v>
      </c>
      <c r="Y388" s="3">
        <v>0</v>
      </c>
      <c r="Z388" s="3">
        <f t="shared" si="78"/>
        <v>66.8</v>
      </c>
      <c r="AA388" s="10">
        <v>221976.95999999999</v>
      </c>
      <c r="AB388" s="10"/>
      <c r="AC388" s="10">
        <f t="shared" si="77"/>
        <v>110988.48</v>
      </c>
      <c r="AD388" s="1"/>
      <c r="AE388" s="1"/>
      <c r="AF388" s="1"/>
      <c r="AG388" s="1"/>
      <c r="AH388" s="35" t="s">
        <v>665</v>
      </c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  <c r="BY388" s="61"/>
      <c r="BZ388" s="61"/>
      <c r="CA388" s="61"/>
      <c r="CB388" s="61"/>
      <c r="CC388" s="61"/>
      <c r="CD388" s="61"/>
      <c r="CE388" s="61"/>
      <c r="CF388" s="61"/>
      <c r="CG388" s="61"/>
      <c r="CH388" s="61"/>
      <c r="CI388" s="61"/>
      <c r="CJ388" s="61"/>
      <c r="CK388" s="61"/>
      <c r="CL388" s="61"/>
      <c r="CM388" s="61"/>
      <c r="CN388" s="61"/>
      <c r="CO388" s="61"/>
      <c r="CP388" s="61"/>
      <c r="CQ388" s="61"/>
      <c r="CR388" s="61"/>
      <c r="CS388" s="61"/>
      <c r="CT388" s="61"/>
      <c r="CU388" s="61"/>
      <c r="CV388" s="61"/>
    </row>
    <row r="389" spans="1:100" ht="38.4" customHeight="1" x14ac:dyDescent="0.3">
      <c r="A389" s="3">
        <v>386</v>
      </c>
      <c r="B389" s="7">
        <v>62677</v>
      </c>
      <c r="C389" s="40" t="s">
        <v>251</v>
      </c>
      <c r="D389" s="40"/>
      <c r="E389" s="40"/>
      <c r="F389" s="40"/>
      <c r="G389" s="40"/>
      <c r="H389" s="40"/>
      <c r="I389" s="3">
        <v>15</v>
      </c>
      <c r="J389" s="3">
        <f t="shared" si="75"/>
        <v>6</v>
      </c>
      <c r="K389" s="3">
        <v>22</v>
      </c>
      <c r="L389" s="3">
        <f t="shared" si="81"/>
        <v>8.8000000000000007</v>
      </c>
      <c r="M389" s="3">
        <v>40</v>
      </c>
      <c r="N389" s="3">
        <f t="shared" si="82"/>
        <v>16</v>
      </c>
      <c r="O389" s="3">
        <v>20</v>
      </c>
      <c r="P389" s="3">
        <f t="shared" si="83"/>
        <v>12</v>
      </c>
      <c r="Q389" s="3">
        <v>20</v>
      </c>
      <c r="R389" s="3">
        <f t="shared" si="84"/>
        <v>12</v>
      </c>
      <c r="S389" s="3">
        <v>20</v>
      </c>
      <c r="T389" s="3">
        <f t="shared" si="85"/>
        <v>12</v>
      </c>
      <c r="U389" s="3">
        <f t="shared" si="86"/>
        <v>66.8</v>
      </c>
      <c r="V389" s="3"/>
      <c r="W389" s="6"/>
      <c r="X389" s="3">
        <f t="shared" si="80"/>
        <v>0</v>
      </c>
      <c r="Y389" s="3">
        <v>0</v>
      </c>
      <c r="Z389" s="3">
        <f t="shared" si="78"/>
        <v>66.8</v>
      </c>
      <c r="AA389" s="10">
        <v>63515</v>
      </c>
      <c r="AB389" s="10"/>
      <c r="AC389" s="10">
        <f t="shared" si="77"/>
        <v>31757.5</v>
      </c>
      <c r="AD389" s="1"/>
      <c r="AE389" s="1"/>
      <c r="AF389" s="1"/>
      <c r="AG389" s="1"/>
      <c r="AH389" s="35" t="s">
        <v>665</v>
      </c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  <c r="BY389" s="61"/>
      <c r="BZ389" s="61"/>
      <c r="CA389" s="61"/>
      <c r="CB389" s="61"/>
      <c r="CC389" s="61"/>
      <c r="CD389" s="61"/>
      <c r="CE389" s="61"/>
      <c r="CF389" s="61"/>
      <c r="CG389" s="61"/>
      <c r="CH389" s="61"/>
      <c r="CI389" s="61"/>
      <c r="CJ389" s="61"/>
      <c r="CK389" s="61"/>
      <c r="CL389" s="61"/>
      <c r="CM389" s="61"/>
      <c r="CN389" s="61"/>
      <c r="CO389" s="61"/>
      <c r="CP389" s="61"/>
      <c r="CQ389" s="61"/>
      <c r="CR389" s="61"/>
      <c r="CS389" s="61"/>
      <c r="CT389" s="61"/>
      <c r="CU389" s="61"/>
      <c r="CV389" s="61"/>
    </row>
    <row r="390" spans="1:100" ht="38.4" customHeight="1" x14ac:dyDescent="0.3">
      <c r="A390" s="6">
        <v>387</v>
      </c>
      <c r="B390" s="7">
        <v>62713</v>
      </c>
      <c r="C390" s="40" t="s">
        <v>259</v>
      </c>
      <c r="D390" s="40"/>
      <c r="E390" s="40"/>
      <c r="F390" s="40"/>
      <c r="G390" s="40"/>
      <c r="H390" s="40"/>
      <c r="I390" s="3">
        <v>15</v>
      </c>
      <c r="J390" s="3">
        <f t="shared" si="75"/>
        <v>6</v>
      </c>
      <c r="K390" s="3">
        <v>22</v>
      </c>
      <c r="L390" s="3">
        <f t="shared" si="81"/>
        <v>8.8000000000000007</v>
      </c>
      <c r="M390" s="3">
        <v>40</v>
      </c>
      <c r="N390" s="3">
        <f t="shared" si="82"/>
        <v>16</v>
      </c>
      <c r="O390" s="3">
        <v>20</v>
      </c>
      <c r="P390" s="3">
        <f t="shared" si="83"/>
        <v>12</v>
      </c>
      <c r="Q390" s="3">
        <v>20</v>
      </c>
      <c r="R390" s="3">
        <f t="shared" si="84"/>
        <v>12</v>
      </c>
      <c r="S390" s="3">
        <v>20</v>
      </c>
      <c r="T390" s="3">
        <f t="shared" si="85"/>
        <v>12</v>
      </c>
      <c r="U390" s="3">
        <f t="shared" si="86"/>
        <v>66.8</v>
      </c>
      <c r="V390" s="3"/>
      <c r="W390" s="6"/>
      <c r="X390" s="3">
        <f t="shared" si="80"/>
        <v>0</v>
      </c>
      <c r="Y390" s="3">
        <v>0</v>
      </c>
      <c r="Z390" s="3">
        <f t="shared" si="78"/>
        <v>66.8</v>
      </c>
      <c r="AA390" s="10">
        <v>60426.94</v>
      </c>
      <c r="AB390" s="10"/>
      <c r="AC390" s="10">
        <f t="shared" si="77"/>
        <v>30213.47</v>
      </c>
      <c r="AD390" s="1"/>
      <c r="AE390" s="1"/>
      <c r="AF390" s="1"/>
      <c r="AG390" s="1"/>
      <c r="AH390" s="35" t="s">
        <v>665</v>
      </c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  <c r="BX390" s="61"/>
      <c r="BY390" s="61"/>
      <c r="BZ390" s="61"/>
      <c r="CA390" s="61"/>
      <c r="CB390" s="61"/>
      <c r="CC390" s="61"/>
      <c r="CD390" s="61"/>
      <c r="CE390" s="61"/>
      <c r="CF390" s="61"/>
      <c r="CG390" s="61"/>
      <c r="CH390" s="61"/>
      <c r="CI390" s="61"/>
      <c r="CJ390" s="61"/>
      <c r="CK390" s="61"/>
      <c r="CL390" s="61"/>
      <c r="CM390" s="61"/>
      <c r="CN390" s="61"/>
      <c r="CO390" s="61"/>
      <c r="CP390" s="61"/>
      <c r="CQ390" s="61"/>
      <c r="CR390" s="61"/>
      <c r="CS390" s="61"/>
      <c r="CT390" s="61"/>
      <c r="CU390" s="61"/>
      <c r="CV390" s="61"/>
    </row>
    <row r="391" spans="1:100" ht="38.4" customHeight="1" x14ac:dyDescent="0.3">
      <c r="A391" s="3">
        <v>388</v>
      </c>
      <c r="B391" s="7">
        <v>62754</v>
      </c>
      <c r="C391" s="40" t="s">
        <v>269</v>
      </c>
      <c r="D391" s="40"/>
      <c r="E391" s="40"/>
      <c r="F391" s="40"/>
      <c r="G391" s="40"/>
      <c r="H391" s="40"/>
      <c r="I391" s="3">
        <v>15</v>
      </c>
      <c r="J391" s="3">
        <f t="shared" si="75"/>
        <v>6</v>
      </c>
      <c r="K391" s="3">
        <v>22</v>
      </c>
      <c r="L391" s="3">
        <f t="shared" si="81"/>
        <v>8.8000000000000007</v>
      </c>
      <c r="M391" s="3">
        <v>40</v>
      </c>
      <c r="N391" s="3">
        <f t="shared" si="82"/>
        <v>16</v>
      </c>
      <c r="O391" s="3">
        <v>20</v>
      </c>
      <c r="P391" s="3">
        <f t="shared" si="83"/>
        <v>12</v>
      </c>
      <c r="Q391" s="3">
        <v>20</v>
      </c>
      <c r="R391" s="3">
        <f t="shared" si="84"/>
        <v>12</v>
      </c>
      <c r="S391" s="3">
        <v>20</v>
      </c>
      <c r="T391" s="3">
        <f t="shared" si="85"/>
        <v>12</v>
      </c>
      <c r="U391" s="3">
        <f t="shared" si="86"/>
        <v>66.8</v>
      </c>
      <c r="V391" s="3"/>
      <c r="W391" s="6"/>
      <c r="X391" s="3">
        <f t="shared" si="80"/>
        <v>0</v>
      </c>
      <c r="Y391" s="3">
        <v>0</v>
      </c>
      <c r="Z391" s="3">
        <f t="shared" si="78"/>
        <v>66.8</v>
      </c>
      <c r="AA391" s="10">
        <v>54492.98</v>
      </c>
      <c r="AB391" s="10"/>
      <c r="AC391" s="10">
        <f t="shared" si="77"/>
        <v>27246.49</v>
      </c>
      <c r="AD391" s="1"/>
      <c r="AE391" s="1"/>
      <c r="AF391" s="1"/>
      <c r="AG391" s="1"/>
      <c r="AH391" s="35" t="s">
        <v>665</v>
      </c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/>
      <c r="BY391" s="61"/>
      <c r="BZ391" s="61"/>
      <c r="CA391" s="61"/>
      <c r="CB391" s="61"/>
      <c r="CC391" s="61"/>
      <c r="CD391" s="61"/>
      <c r="CE391" s="61"/>
      <c r="CF391" s="61"/>
      <c r="CG391" s="61"/>
      <c r="CH391" s="61"/>
      <c r="CI391" s="61"/>
      <c r="CJ391" s="61"/>
      <c r="CK391" s="61"/>
      <c r="CL391" s="61"/>
      <c r="CM391" s="61"/>
      <c r="CN391" s="61"/>
      <c r="CO391" s="61"/>
      <c r="CP391" s="61"/>
      <c r="CQ391" s="61"/>
      <c r="CR391" s="61"/>
      <c r="CS391" s="61"/>
      <c r="CT391" s="61"/>
      <c r="CU391" s="61"/>
      <c r="CV391" s="61"/>
    </row>
    <row r="392" spans="1:100" ht="38.4" customHeight="1" x14ac:dyDescent="0.3">
      <c r="A392" s="3">
        <v>389</v>
      </c>
      <c r="B392" s="7">
        <v>62756</v>
      </c>
      <c r="C392" s="40" t="s">
        <v>271</v>
      </c>
      <c r="D392" s="40"/>
      <c r="E392" s="40"/>
      <c r="F392" s="40"/>
      <c r="G392" s="40"/>
      <c r="H392" s="40"/>
      <c r="I392" s="3">
        <v>22</v>
      </c>
      <c r="J392" s="3">
        <f t="shared" si="75"/>
        <v>8.8000000000000007</v>
      </c>
      <c r="K392" s="3">
        <v>15</v>
      </c>
      <c r="L392" s="3">
        <f t="shared" si="81"/>
        <v>6</v>
      </c>
      <c r="M392" s="3">
        <v>40</v>
      </c>
      <c r="N392" s="3">
        <f t="shared" si="82"/>
        <v>16</v>
      </c>
      <c r="O392" s="3">
        <v>20</v>
      </c>
      <c r="P392" s="3">
        <f t="shared" si="83"/>
        <v>12</v>
      </c>
      <c r="Q392" s="3">
        <v>20</v>
      </c>
      <c r="R392" s="3">
        <f t="shared" si="84"/>
        <v>12</v>
      </c>
      <c r="S392" s="3">
        <v>20</v>
      </c>
      <c r="T392" s="3">
        <f t="shared" si="85"/>
        <v>12</v>
      </c>
      <c r="U392" s="3">
        <f t="shared" si="86"/>
        <v>66.8</v>
      </c>
      <c r="V392" s="3"/>
      <c r="W392" s="6"/>
      <c r="X392" s="3">
        <f t="shared" si="80"/>
        <v>0</v>
      </c>
      <c r="Y392" s="3">
        <v>0</v>
      </c>
      <c r="Z392" s="3">
        <f t="shared" si="78"/>
        <v>66.8</v>
      </c>
      <c r="AA392" s="10">
        <v>177000</v>
      </c>
      <c r="AB392" s="10"/>
      <c r="AC392" s="10">
        <f t="shared" si="77"/>
        <v>88500</v>
      </c>
      <c r="AD392" s="1"/>
      <c r="AE392" s="1"/>
      <c r="AF392" s="1"/>
      <c r="AG392" s="1"/>
      <c r="AH392" s="35" t="s">
        <v>665</v>
      </c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  <c r="BK392" s="61"/>
      <c r="BL392" s="61"/>
      <c r="BM392" s="61"/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  <c r="BY392" s="61"/>
      <c r="BZ392" s="61"/>
      <c r="CA392" s="61"/>
      <c r="CB392" s="61"/>
      <c r="CC392" s="61"/>
      <c r="CD392" s="61"/>
      <c r="CE392" s="61"/>
      <c r="CF392" s="61"/>
      <c r="CG392" s="61"/>
      <c r="CH392" s="61"/>
      <c r="CI392" s="61"/>
      <c r="CJ392" s="61"/>
      <c r="CK392" s="61"/>
      <c r="CL392" s="61"/>
      <c r="CM392" s="61"/>
      <c r="CN392" s="61"/>
      <c r="CO392" s="61"/>
      <c r="CP392" s="61"/>
      <c r="CQ392" s="61"/>
      <c r="CR392" s="61"/>
      <c r="CS392" s="61"/>
      <c r="CT392" s="61"/>
      <c r="CU392" s="61"/>
      <c r="CV392" s="61"/>
    </row>
    <row r="393" spans="1:100" ht="38.4" customHeight="1" x14ac:dyDescent="0.3">
      <c r="A393" s="3">
        <v>390</v>
      </c>
      <c r="B393" s="7">
        <v>62814</v>
      </c>
      <c r="C393" s="40" t="s">
        <v>288</v>
      </c>
      <c r="D393" s="40"/>
      <c r="E393" s="40"/>
      <c r="F393" s="40"/>
      <c r="G393" s="40"/>
      <c r="H393" s="40"/>
      <c r="I393" s="3">
        <v>15</v>
      </c>
      <c r="J393" s="3">
        <f t="shared" si="75"/>
        <v>6</v>
      </c>
      <c r="K393" s="3">
        <v>22</v>
      </c>
      <c r="L393" s="3">
        <f t="shared" si="81"/>
        <v>8.8000000000000007</v>
      </c>
      <c r="M393" s="3">
        <v>40</v>
      </c>
      <c r="N393" s="3">
        <f t="shared" si="82"/>
        <v>16</v>
      </c>
      <c r="O393" s="3">
        <v>20</v>
      </c>
      <c r="P393" s="3">
        <f t="shared" si="83"/>
        <v>12</v>
      </c>
      <c r="Q393" s="3">
        <v>20</v>
      </c>
      <c r="R393" s="3">
        <f t="shared" si="84"/>
        <v>12</v>
      </c>
      <c r="S393" s="3">
        <v>20</v>
      </c>
      <c r="T393" s="3">
        <f t="shared" si="85"/>
        <v>12</v>
      </c>
      <c r="U393" s="3">
        <f t="shared" si="86"/>
        <v>66.8</v>
      </c>
      <c r="V393" s="3"/>
      <c r="W393" s="6"/>
      <c r="X393" s="3">
        <f t="shared" si="80"/>
        <v>0</v>
      </c>
      <c r="Y393" s="3">
        <v>0</v>
      </c>
      <c r="Z393" s="3">
        <f t="shared" si="78"/>
        <v>66.8</v>
      </c>
      <c r="AA393" s="10">
        <v>71324</v>
      </c>
      <c r="AB393" s="10"/>
      <c r="AC393" s="10">
        <f t="shared" si="77"/>
        <v>35662</v>
      </c>
      <c r="AD393" s="1"/>
      <c r="AE393" s="1"/>
      <c r="AF393" s="1"/>
      <c r="AG393" s="1"/>
      <c r="AH393" s="35" t="s">
        <v>665</v>
      </c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  <c r="BY393" s="61"/>
      <c r="BZ393" s="61"/>
      <c r="CA393" s="61"/>
      <c r="CB393" s="61"/>
      <c r="CC393" s="61"/>
      <c r="CD393" s="61"/>
      <c r="CE393" s="61"/>
      <c r="CF393" s="61"/>
      <c r="CG393" s="61"/>
      <c r="CH393" s="61"/>
      <c r="CI393" s="61"/>
      <c r="CJ393" s="61"/>
      <c r="CK393" s="61"/>
      <c r="CL393" s="61"/>
      <c r="CM393" s="61"/>
      <c r="CN393" s="61"/>
      <c r="CO393" s="61"/>
      <c r="CP393" s="61"/>
      <c r="CQ393" s="61"/>
      <c r="CR393" s="61"/>
      <c r="CS393" s="61"/>
      <c r="CT393" s="61"/>
      <c r="CU393" s="61"/>
      <c r="CV393" s="61"/>
    </row>
    <row r="394" spans="1:100" ht="38.4" customHeight="1" x14ac:dyDescent="0.3">
      <c r="A394" s="6">
        <v>391</v>
      </c>
      <c r="B394" s="7">
        <v>62846</v>
      </c>
      <c r="C394" s="40" t="s">
        <v>299</v>
      </c>
      <c r="D394" s="40"/>
      <c r="E394" s="40"/>
      <c r="F394" s="40"/>
      <c r="G394" s="40"/>
      <c r="H394" s="40"/>
      <c r="I394" s="3">
        <v>22</v>
      </c>
      <c r="J394" s="3">
        <f t="shared" si="75"/>
        <v>8.8000000000000007</v>
      </c>
      <c r="K394" s="3">
        <v>15</v>
      </c>
      <c r="L394" s="3">
        <f t="shared" si="81"/>
        <v>6</v>
      </c>
      <c r="M394" s="3">
        <v>40</v>
      </c>
      <c r="N394" s="3">
        <f t="shared" si="82"/>
        <v>16</v>
      </c>
      <c r="O394" s="3">
        <v>10</v>
      </c>
      <c r="P394" s="3">
        <f t="shared" si="83"/>
        <v>6</v>
      </c>
      <c r="Q394" s="3">
        <v>30</v>
      </c>
      <c r="R394" s="3">
        <f t="shared" si="84"/>
        <v>18</v>
      </c>
      <c r="S394" s="3">
        <v>20</v>
      </c>
      <c r="T394" s="3">
        <f t="shared" si="85"/>
        <v>12</v>
      </c>
      <c r="U394" s="3">
        <f t="shared" si="86"/>
        <v>66.8</v>
      </c>
      <c r="V394" s="3"/>
      <c r="W394" s="6"/>
      <c r="X394" s="3">
        <f t="shared" si="80"/>
        <v>0</v>
      </c>
      <c r="Y394" s="3">
        <v>0</v>
      </c>
      <c r="Z394" s="3">
        <f t="shared" si="78"/>
        <v>66.8</v>
      </c>
      <c r="AA394" s="10">
        <v>82236.240000000005</v>
      </c>
      <c r="AB394" s="10"/>
      <c r="AC394" s="10">
        <f t="shared" si="77"/>
        <v>41118.120000000003</v>
      </c>
      <c r="AD394" s="1"/>
      <c r="AE394" s="1"/>
      <c r="AF394" s="1"/>
      <c r="AG394" s="1"/>
      <c r="AH394" s="35" t="s">
        <v>665</v>
      </c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  <c r="BY394" s="61"/>
      <c r="BZ394" s="61"/>
      <c r="CA394" s="61"/>
      <c r="CB394" s="61"/>
      <c r="CC394" s="61"/>
      <c r="CD394" s="61"/>
      <c r="CE394" s="61"/>
      <c r="CF394" s="61"/>
      <c r="CG394" s="61"/>
      <c r="CH394" s="61"/>
      <c r="CI394" s="61"/>
      <c r="CJ394" s="61"/>
      <c r="CK394" s="61"/>
      <c r="CL394" s="61"/>
      <c r="CM394" s="61"/>
      <c r="CN394" s="61"/>
      <c r="CO394" s="61"/>
      <c r="CP394" s="61"/>
      <c r="CQ394" s="61"/>
      <c r="CR394" s="61"/>
      <c r="CS394" s="61"/>
      <c r="CT394" s="61"/>
      <c r="CU394" s="61"/>
      <c r="CV394" s="61"/>
    </row>
    <row r="395" spans="1:100" ht="38.4" customHeight="1" x14ac:dyDescent="0.3">
      <c r="A395" s="3">
        <v>392</v>
      </c>
      <c r="B395" s="7">
        <v>62954</v>
      </c>
      <c r="C395" s="40" t="s">
        <v>319</v>
      </c>
      <c r="D395" s="40"/>
      <c r="E395" s="40"/>
      <c r="F395" s="40"/>
      <c r="G395" s="40"/>
      <c r="H395" s="40"/>
      <c r="I395" s="3">
        <v>15</v>
      </c>
      <c r="J395" s="3">
        <f t="shared" ref="J395:J458" si="87">I395/100*40</f>
        <v>6</v>
      </c>
      <c r="K395" s="3">
        <v>22</v>
      </c>
      <c r="L395" s="3">
        <f t="shared" si="81"/>
        <v>8.8000000000000007</v>
      </c>
      <c r="M395" s="3">
        <v>40</v>
      </c>
      <c r="N395" s="3">
        <f t="shared" si="82"/>
        <v>16</v>
      </c>
      <c r="O395" s="3">
        <v>20</v>
      </c>
      <c r="P395" s="3">
        <f t="shared" si="83"/>
        <v>12</v>
      </c>
      <c r="Q395" s="3">
        <v>20</v>
      </c>
      <c r="R395" s="3">
        <f t="shared" si="84"/>
        <v>12</v>
      </c>
      <c r="S395" s="3">
        <v>20</v>
      </c>
      <c r="T395" s="3">
        <f t="shared" si="85"/>
        <v>12</v>
      </c>
      <c r="U395" s="3">
        <f t="shared" si="86"/>
        <v>66.8</v>
      </c>
      <c r="V395" s="3"/>
      <c r="W395" s="6"/>
      <c r="X395" s="3">
        <f t="shared" si="80"/>
        <v>0</v>
      </c>
      <c r="Y395" s="3">
        <v>0</v>
      </c>
      <c r="Z395" s="3">
        <f t="shared" si="78"/>
        <v>66.8</v>
      </c>
      <c r="AA395" s="10">
        <v>255096</v>
      </c>
      <c r="AB395" s="10"/>
      <c r="AC395" s="10">
        <f t="shared" si="77"/>
        <v>127548</v>
      </c>
      <c r="AD395" s="1"/>
      <c r="AE395" s="1"/>
      <c r="AF395" s="1"/>
      <c r="AG395" s="1"/>
      <c r="AH395" s="35" t="s">
        <v>665</v>
      </c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/>
      <c r="BY395" s="61"/>
      <c r="BZ395" s="61"/>
      <c r="CA395" s="61"/>
      <c r="CB395" s="61"/>
      <c r="CC395" s="61"/>
      <c r="CD395" s="61"/>
      <c r="CE395" s="61"/>
      <c r="CF395" s="61"/>
      <c r="CG395" s="61"/>
      <c r="CH395" s="61"/>
      <c r="CI395" s="61"/>
      <c r="CJ395" s="61"/>
      <c r="CK395" s="61"/>
      <c r="CL395" s="61"/>
      <c r="CM395" s="61"/>
      <c r="CN395" s="61"/>
      <c r="CO395" s="61"/>
      <c r="CP395" s="61"/>
      <c r="CQ395" s="61"/>
      <c r="CR395" s="61"/>
      <c r="CS395" s="61"/>
      <c r="CT395" s="61"/>
      <c r="CU395" s="61"/>
      <c r="CV395" s="61"/>
    </row>
    <row r="396" spans="1:100" ht="38.4" customHeight="1" x14ac:dyDescent="0.3">
      <c r="A396" s="3">
        <v>393</v>
      </c>
      <c r="B396" s="7">
        <v>62989</v>
      </c>
      <c r="C396" s="40" t="s">
        <v>324</v>
      </c>
      <c r="D396" s="40"/>
      <c r="E396" s="40"/>
      <c r="F396" s="40"/>
      <c r="G396" s="40"/>
      <c r="H396" s="40"/>
      <c r="I396" s="3">
        <v>15</v>
      </c>
      <c r="J396" s="3">
        <f t="shared" si="87"/>
        <v>6</v>
      </c>
      <c r="K396" s="3">
        <v>22</v>
      </c>
      <c r="L396" s="3">
        <f t="shared" si="81"/>
        <v>8.8000000000000007</v>
      </c>
      <c r="M396" s="3">
        <v>40</v>
      </c>
      <c r="N396" s="3">
        <f t="shared" si="82"/>
        <v>16</v>
      </c>
      <c r="O396" s="3">
        <v>20</v>
      </c>
      <c r="P396" s="3">
        <f t="shared" si="83"/>
        <v>12</v>
      </c>
      <c r="Q396" s="3">
        <v>20</v>
      </c>
      <c r="R396" s="3">
        <f t="shared" si="84"/>
        <v>12</v>
      </c>
      <c r="S396" s="3">
        <v>20</v>
      </c>
      <c r="T396" s="3">
        <f t="shared" si="85"/>
        <v>12</v>
      </c>
      <c r="U396" s="3">
        <f t="shared" si="86"/>
        <v>66.8</v>
      </c>
      <c r="V396" s="3"/>
      <c r="W396" s="6"/>
      <c r="X396" s="3">
        <f t="shared" si="80"/>
        <v>0</v>
      </c>
      <c r="Y396" s="3">
        <v>0</v>
      </c>
      <c r="Z396" s="3">
        <f t="shared" si="78"/>
        <v>66.8</v>
      </c>
      <c r="AA396" s="10">
        <v>50825</v>
      </c>
      <c r="AB396" s="10"/>
      <c r="AC396" s="10">
        <f t="shared" si="77"/>
        <v>25412.5</v>
      </c>
      <c r="AD396" s="1"/>
      <c r="AE396" s="1"/>
      <c r="AF396" s="1"/>
      <c r="AG396" s="1"/>
      <c r="AH396" s="35" t="s">
        <v>665</v>
      </c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/>
      <c r="BY396" s="61"/>
      <c r="BZ396" s="61"/>
      <c r="CA396" s="61"/>
      <c r="CB396" s="61"/>
      <c r="CC396" s="61"/>
      <c r="CD396" s="61"/>
      <c r="CE396" s="61"/>
      <c r="CF396" s="61"/>
      <c r="CG396" s="61"/>
      <c r="CH396" s="61"/>
      <c r="CI396" s="61"/>
      <c r="CJ396" s="61"/>
      <c r="CK396" s="61"/>
      <c r="CL396" s="61"/>
      <c r="CM396" s="61"/>
      <c r="CN396" s="61"/>
      <c r="CO396" s="61"/>
      <c r="CP396" s="61"/>
      <c r="CQ396" s="61"/>
      <c r="CR396" s="61"/>
      <c r="CS396" s="61"/>
      <c r="CT396" s="61"/>
      <c r="CU396" s="61"/>
      <c r="CV396" s="61"/>
    </row>
    <row r="397" spans="1:100" ht="38.4" customHeight="1" x14ac:dyDescent="0.3">
      <c r="A397" s="3">
        <v>394</v>
      </c>
      <c r="B397" s="7">
        <v>63000</v>
      </c>
      <c r="C397" s="40" t="s">
        <v>330</v>
      </c>
      <c r="D397" s="40"/>
      <c r="E397" s="40"/>
      <c r="F397" s="40"/>
      <c r="G397" s="40"/>
      <c r="H397" s="40"/>
      <c r="I397" s="3">
        <v>15</v>
      </c>
      <c r="J397" s="3">
        <f t="shared" si="87"/>
        <v>6</v>
      </c>
      <c r="K397" s="3">
        <v>22</v>
      </c>
      <c r="L397" s="3">
        <f t="shared" si="81"/>
        <v>8.8000000000000007</v>
      </c>
      <c r="M397" s="3">
        <v>40</v>
      </c>
      <c r="N397" s="3">
        <f t="shared" si="82"/>
        <v>16</v>
      </c>
      <c r="O397" s="3">
        <v>20</v>
      </c>
      <c r="P397" s="3">
        <f t="shared" si="83"/>
        <v>12</v>
      </c>
      <c r="Q397" s="3">
        <v>20</v>
      </c>
      <c r="R397" s="3">
        <f t="shared" si="84"/>
        <v>12</v>
      </c>
      <c r="S397" s="3">
        <v>20</v>
      </c>
      <c r="T397" s="3">
        <f t="shared" si="85"/>
        <v>12</v>
      </c>
      <c r="U397" s="3">
        <f t="shared" si="86"/>
        <v>66.8</v>
      </c>
      <c r="V397" s="3"/>
      <c r="W397" s="6"/>
      <c r="X397" s="3">
        <f t="shared" si="80"/>
        <v>0</v>
      </c>
      <c r="Y397" s="3">
        <v>0</v>
      </c>
      <c r="Z397" s="3">
        <f t="shared" si="78"/>
        <v>66.8</v>
      </c>
      <c r="AA397" s="10">
        <v>125654.38</v>
      </c>
      <c r="AB397" s="10"/>
      <c r="AC397" s="10">
        <f t="shared" si="77"/>
        <v>62827.19</v>
      </c>
      <c r="AD397" s="1"/>
      <c r="AE397" s="1"/>
      <c r="AF397" s="1"/>
      <c r="AG397" s="1"/>
      <c r="AH397" s="35" t="s">
        <v>665</v>
      </c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/>
      <c r="CA397" s="61"/>
      <c r="CB397" s="61"/>
      <c r="CC397" s="61"/>
      <c r="CD397" s="61"/>
      <c r="CE397" s="61"/>
      <c r="CF397" s="61"/>
      <c r="CG397" s="61"/>
      <c r="CH397" s="61"/>
      <c r="CI397" s="61"/>
      <c r="CJ397" s="61"/>
      <c r="CK397" s="61"/>
      <c r="CL397" s="61"/>
      <c r="CM397" s="61"/>
      <c r="CN397" s="61"/>
      <c r="CO397" s="61"/>
      <c r="CP397" s="61"/>
      <c r="CQ397" s="61"/>
      <c r="CR397" s="61"/>
      <c r="CS397" s="61"/>
      <c r="CT397" s="61"/>
      <c r="CU397" s="61"/>
      <c r="CV397" s="61"/>
    </row>
    <row r="398" spans="1:100" ht="38.4" customHeight="1" x14ac:dyDescent="0.3">
      <c r="A398" s="6">
        <v>395</v>
      </c>
      <c r="B398" s="7">
        <v>63008</v>
      </c>
      <c r="C398" s="40" t="s">
        <v>336</v>
      </c>
      <c r="D398" s="40"/>
      <c r="E398" s="40"/>
      <c r="F398" s="40"/>
      <c r="G398" s="40"/>
      <c r="H398" s="40"/>
      <c r="I398" s="3">
        <v>15</v>
      </c>
      <c r="J398" s="3">
        <f t="shared" si="87"/>
        <v>6</v>
      </c>
      <c r="K398" s="3">
        <v>22</v>
      </c>
      <c r="L398" s="3">
        <f t="shared" si="81"/>
        <v>8.8000000000000007</v>
      </c>
      <c r="M398" s="3">
        <v>40</v>
      </c>
      <c r="N398" s="3">
        <f t="shared" si="82"/>
        <v>16</v>
      </c>
      <c r="O398" s="3">
        <v>20</v>
      </c>
      <c r="P398" s="3">
        <f t="shared" si="83"/>
        <v>12</v>
      </c>
      <c r="Q398" s="3">
        <v>20</v>
      </c>
      <c r="R398" s="3">
        <f t="shared" si="84"/>
        <v>12</v>
      </c>
      <c r="S398" s="3">
        <v>20</v>
      </c>
      <c r="T398" s="3">
        <f t="shared" si="85"/>
        <v>12</v>
      </c>
      <c r="U398" s="3">
        <f t="shared" si="86"/>
        <v>66.8</v>
      </c>
      <c r="V398" s="3"/>
      <c r="W398" s="6"/>
      <c r="X398" s="3">
        <f t="shared" si="80"/>
        <v>0</v>
      </c>
      <c r="Y398" s="3">
        <v>0</v>
      </c>
      <c r="Z398" s="3">
        <f t="shared" si="78"/>
        <v>66.8</v>
      </c>
      <c r="AA398" s="10">
        <v>348990.49</v>
      </c>
      <c r="AB398" s="10"/>
      <c r="AC398" s="10">
        <f t="shared" si="77"/>
        <v>174495.245</v>
      </c>
      <c r="AD398" s="1"/>
      <c r="AE398" s="1"/>
      <c r="AF398" s="1"/>
      <c r="AG398" s="1"/>
      <c r="AH398" s="35" t="s">
        <v>665</v>
      </c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  <c r="BY398" s="61"/>
      <c r="BZ398" s="61"/>
      <c r="CA398" s="61"/>
      <c r="CB398" s="61"/>
      <c r="CC398" s="61"/>
      <c r="CD398" s="61"/>
      <c r="CE398" s="61"/>
      <c r="CF398" s="61"/>
      <c r="CG398" s="61"/>
      <c r="CH398" s="61"/>
      <c r="CI398" s="61"/>
      <c r="CJ398" s="61"/>
      <c r="CK398" s="61"/>
      <c r="CL398" s="61"/>
      <c r="CM398" s="61"/>
      <c r="CN398" s="61"/>
      <c r="CO398" s="61"/>
      <c r="CP398" s="61"/>
      <c r="CQ398" s="61"/>
      <c r="CR398" s="61"/>
      <c r="CS398" s="61"/>
      <c r="CT398" s="61"/>
      <c r="CU398" s="61"/>
      <c r="CV398" s="61"/>
    </row>
    <row r="399" spans="1:100" ht="38.4" customHeight="1" x14ac:dyDescent="0.3">
      <c r="A399" s="3">
        <v>396</v>
      </c>
      <c r="B399" s="7">
        <v>63009</v>
      </c>
      <c r="C399" s="40" t="s">
        <v>337</v>
      </c>
      <c r="D399" s="40"/>
      <c r="E399" s="40"/>
      <c r="F399" s="40"/>
      <c r="G399" s="40"/>
      <c r="H399" s="40"/>
      <c r="I399" s="3">
        <v>15</v>
      </c>
      <c r="J399" s="3">
        <f t="shared" si="87"/>
        <v>6</v>
      </c>
      <c r="K399" s="3">
        <v>22</v>
      </c>
      <c r="L399" s="3">
        <f t="shared" si="81"/>
        <v>8.8000000000000007</v>
      </c>
      <c r="M399" s="3">
        <v>40</v>
      </c>
      <c r="N399" s="3">
        <f t="shared" si="82"/>
        <v>16</v>
      </c>
      <c r="O399" s="3">
        <v>20</v>
      </c>
      <c r="P399" s="3">
        <f t="shared" si="83"/>
        <v>12</v>
      </c>
      <c r="Q399" s="3">
        <v>20</v>
      </c>
      <c r="R399" s="3">
        <f t="shared" si="84"/>
        <v>12</v>
      </c>
      <c r="S399" s="3">
        <v>20</v>
      </c>
      <c r="T399" s="3">
        <f t="shared" si="85"/>
        <v>12</v>
      </c>
      <c r="U399" s="3">
        <f t="shared" si="86"/>
        <v>66.8</v>
      </c>
      <c r="V399" s="3"/>
      <c r="W399" s="6"/>
      <c r="X399" s="3">
        <f t="shared" si="80"/>
        <v>0</v>
      </c>
      <c r="Y399" s="3">
        <v>0</v>
      </c>
      <c r="Z399" s="3">
        <f t="shared" si="78"/>
        <v>66.8</v>
      </c>
      <c r="AA399" s="10">
        <v>256747.96</v>
      </c>
      <c r="AB399" s="10"/>
      <c r="AC399" s="10">
        <f t="shared" si="77"/>
        <v>128373.98</v>
      </c>
      <c r="AD399" s="1"/>
      <c r="AE399" s="1"/>
      <c r="AF399" s="1"/>
      <c r="AG399" s="1"/>
      <c r="AH399" s="35" t="s">
        <v>665</v>
      </c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  <c r="BY399" s="61"/>
      <c r="BZ399" s="61"/>
      <c r="CA399" s="61"/>
      <c r="CB399" s="61"/>
      <c r="CC399" s="61"/>
      <c r="CD399" s="61"/>
      <c r="CE399" s="61"/>
      <c r="CF399" s="61"/>
      <c r="CG399" s="61"/>
      <c r="CH399" s="61"/>
      <c r="CI399" s="61"/>
      <c r="CJ399" s="61"/>
      <c r="CK399" s="61"/>
      <c r="CL399" s="61"/>
      <c r="CM399" s="61"/>
      <c r="CN399" s="61"/>
      <c r="CO399" s="61"/>
      <c r="CP399" s="61"/>
      <c r="CQ399" s="61"/>
      <c r="CR399" s="61"/>
      <c r="CS399" s="61"/>
      <c r="CT399" s="61"/>
      <c r="CU399" s="61"/>
      <c r="CV399" s="61"/>
    </row>
    <row r="400" spans="1:100" ht="38.4" customHeight="1" x14ac:dyDescent="0.3">
      <c r="A400" s="3">
        <v>397</v>
      </c>
      <c r="B400" s="7">
        <v>63010</v>
      </c>
      <c r="C400" s="40" t="s">
        <v>338</v>
      </c>
      <c r="D400" s="40"/>
      <c r="E400" s="40"/>
      <c r="F400" s="40"/>
      <c r="G400" s="40"/>
      <c r="H400" s="40"/>
      <c r="I400" s="3">
        <v>15</v>
      </c>
      <c r="J400" s="3">
        <f t="shared" si="87"/>
        <v>6</v>
      </c>
      <c r="K400" s="3">
        <v>22</v>
      </c>
      <c r="L400" s="3">
        <f t="shared" si="81"/>
        <v>8.8000000000000007</v>
      </c>
      <c r="M400" s="3">
        <v>40</v>
      </c>
      <c r="N400" s="3">
        <f t="shared" si="82"/>
        <v>16</v>
      </c>
      <c r="O400" s="3">
        <v>20</v>
      </c>
      <c r="P400" s="3">
        <f t="shared" si="83"/>
        <v>12</v>
      </c>
      <c r="Q400" s="3">
        <v>20</v>
      </c>
      <c r="R400" s="3">
        <f t="shared" si="84"/>
        <v>12</v>
      </c>
      <c r="S400" s="3">
        <v>20</v>
      </c>
      <c r="T400" s="3">
        <f t="shared" si="85"/>
        <v>12</v>
      </c>
      <c r="U400" s="3">
        <f t="shared" si="86"/>
        <v>66.8</v>
      </c>
      <c r="V400" s="3"/>
      <c r="W400" s="6"/>
      <c r="X400" s="3">
        <f t="shared" si="80"/>
        <v>0</v>
      </c>
      <c r="Y400" s="3">
        <v>0</v>
      </c>
      <c r="Z400" s="3">
        <f t="shared" si="78"/>
        <v>66.8</v>
      </c>
      <c r="AA400" s="10">
        <v>248000</v>
      </c>
      <c r="AB400" s="10"/>
      <c r="AC400" s="10">
        <f t="shared" si="77"/>
        <v>124000</v>
      </c>
      <c r="AD400" s="1"/>
      <c r="AE400" s="1"/>
      <c r="AF400" s="1"/>
      <c r="AG400" s="1"/>
      <c r="AH400" s="35" t="s">
        <v>665</v>
      </c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  <c r="BY400" s="61"/>
      <c r="BZ400" s="61"/>
      <c r="CA400" s="61"/>
      <c r="CB400" s="61"/>
      <c r="CC400" s="61"/>
      <c r="CD400" s="61"/>
      <c r="CE400" s="61"/>
      <c r="CF400" s="61"/>
      <c r="CG400" s="61"/>
      <c r="CH400" s="61"/>
      <c r="CI400" s="61"/>
      <c r="CJ400" s="61"/>
      <c r="CK400" s="61"/>
      <c r="CL400" s="61"/>
      <c r="CM400" s="61"/>
      <c r="CN400" s="61"/>
      <c r="CO400" s="61"/>
      <c r="CP400" s="61"/>
      <c r="CQ400" s="61"/>
      <c r="CR400" s="61"/>
      <c r="CS400" s="61"/>
      <c r="CT400" s="61"/>
      <c r="CU400" s="61"/>
      <c r="CV400" s="61"/>
    </row>
    <row r="401" spans="1:100" ht="38.4" customHeight="1" x14ac:dyDescent="0.3">
      <c r="A401" s="3">
        <v>398</v>
      </c>
      <c r="B401" s="7">
        <v>63014</v>
      </c>
      <c r="C401" s="40" t="s">
        <v>342</v>
      </c>
      <c r="D401" s="40"/>
      <c r="E401" s="40"/>
      <c r="F401" s="40"/>
      <c r="G401" s="40"/>
      <c r="H401" s="40"/>
      <c r="I401" s="3">
        <v>15</v>
      </c>
      <c r="J401" s="3">
        <f t="shared" si="87"/>
        <v>6</v>
      </c>
      <c r="K401" s="3">
        <v>22</v>
      </c>
      <c r="L401" s="3">
        <f t="shared" si="81"/>
        <v>8.8000000000000007</v>
      </c>
      <c r="M401" s="3">
        <v>40</v>
      </c>
      <c r="N401" s="3">
        <f t="shared" si="82"/>
        <v>16</v>
      </c>
      <c r="O401" s="3">
        <v>20</v>
      </c>
      <c r="P401" s="3">
        <f t="shared" si="83"/>
        <v>12</v>
      </c>
      <c r="Q401" s="3">
        <v>20</v>
      </c>
      <c r="R401" s="3">
        <f t="shared" si="84"/>
        <v>12</v>
      </c>
      <c r="S401" s="3">
        <v>20</v>
      </c>
      <c r="T401" s="3">
        <f t="shared" si="85"/>
        <v>12</v>
      </c>
      <c r="U401" s="3">
        <f t="shared" si="86"/>
        <v>66.8</v>
      </c>
      <c r="V401" s="3"/>
      <c r="W401" s="6"/>
      <c r="X401" s="3">
        <f t="shared" si="80"/>
        <v>0</v>
      </c>
      <c r="Y401" s="3">
        <v>0</v>
      </c>
      <c r="Z401" s="3">
        <f t="shared" si="78"/>
        <v>66.8</v>
      </c>
      <c r="AA401" s="10">
        <v>108769.07</v>
      </c>
      <c r="AB401" s="10"/>
      <c r="AC401" s="10">
        <f t="shared" si="77"/>
        <v>54384.535000000003</v>
      </c>
      <c r="AD401" s="1"/>
      <c r="AE401" s="1"/>
      <c r="AF401" s="1"/>
      <c r="AG401" s="1"/>
      <c r="AH401" s="35" t="s">
        <v>665</v>
      </c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  <c r="CA401" s="61"/>
      <c r="CB401" s="61"/>
      <c r="CC401" s="61"/>
      <c r="CD401" s="61"/>
      <c r="CE401" s="61"/>
      <c r="CF401" s="61"/>
      <c r="CG401" s="61"/>
      <c r="CH401" s="61"/>
      <c r="CI401" s="61"/>
      <c r="CJ401" s="61"/>
      <c r="CK401" s="61"/>
      <c r="CL401" s="61"/>
      <c r="CM401" s="61"/>
      <c r="CN401" s="61"/>
      <c r="CO401" s="61"/>
      <c r="CP401" s="61"/>
      <c r="CQ401" s="61"/>
      <c r="CR401" s="61"/>
      <c r="CS401" s="61"/>
      <c r="CT401" s="61"/>
      <c r="CU401" s="61"/>
      <c r="CV401" s="61"/>
    </row>
    <row r="402" spans="1:100" ht="38.4" customHeight="1" x14ac:dyDescent="0.3">
      <c r="A402" s="6">
        <v>399</v>
      </c>
      <c r="B402" s="7">
        <v>63015</v>
      </c>
      <c r="C402" s="40" t="s">
        <v>343</v>
      </c>
      <c r="D402" s="40"/>
      <c r="E402" s="40"/>
      <c r="F402" s="40"/>
      <c r="G402" s="40"/>
      <c r="H402" s="40"/>
      <c r="I402" s="3">
        <v>22</v>
      </c>
      <c r="J402" s="3">
        <f t="shared" si="87"/>
        <v>8.8000000000000007</v>
      </c>
      <c r="K402" s="3">
        <v>15</v>
      </c>
      <c r="L402" s="3">
        <f t="shared" si="81"/>
        <v>6</v>
      </c>
      <c r="M402" s="3">
        <v>40</v>
      </c>
      <c r="N402" s="3">
        <f t="shared" si="82"/>
        <v>16</v>
      </c>
      <c r="O402" s="3">
        <v>20</v>
      </c>
      <c r="P402" s="3">
        <f t="shared" si="83"/>
        <v>12</v>
      </c>
      <c r="Q402" s="3">
        <v>20</v>
      </c>
      <c r="R402" s="3">
        <f t="shared" si="84"/>
        <v>12</v>
      </c>
      <c r="S402" s="3">
        <v>20</v>
      </c>
      <c r="T402" s="3">
        <f t="shared" si="85"/>
        <v>12</v>
      </c>
      <c r="U402" s="3">
        <f t="shared" si="86"/>
        <v>66.8</v>
      </c>
      <c r="V402" s="3"/>
      <c r="W402" s="6"/>
      <c r="X402" s="3">
        <f t="shared" si="80"/>
        <v>0</v>
      </c>
      <c r="Y402" s="3">
        <v>0</v>
      </c>
      <c r="Z402" s="3">
        <f t="shared" si="78"/>
        <v>66.8</v>
      </c>
      <c r="AA402" s="10">
        <v>587189.16</v>
      </c>
      <c r="AB402" s="10"/>
      <c r="AC402" s="10">
        <f t="shared" si="77"/>
        <v>293594.58</v>
      </c>
      <c r="AD402" s="1"/>
      <c r="AE402" s="1"/>
      <c r="AF402" s="1"/>
      <c r="AG402" s="1"/>
      <c r="AH402" s="35" t="s">
        <v>665</v>
      </c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  <c r="CA402" s="61"/>
      <c r="CB402" s="61"/>
      <c r="CC402" s="61"/>
      <c r="CD402" s="61"/>
      <c r="CE402" s="61"/>
      <c r="CF402" s="61"/>
      <c r="CG402" s="61"/>
      <c r="CH402" s="61"/>
      <c r="CI402" s="61"/>
      <c r="CJ402" s="61"/>
      <c r="CK402" s="61"/>
      <c r="CL402" s="61"/>
      <c r="CM402" s="61"/>
      <c r="CN402" s="61"/>
      <c r="CO402" s="61"/>
      <c r="CP402" s="61"/>
      <c r="CQ402" s="61"/>
      <c r="CR402" s="61"/>
      <c r="CS402" s="61"/>
      <c r="CT402" s="61"/>
      <c r="CU402" s="61"/>
      <c r="CV402" s="61"/>
    </row>
    <row r="403" spans="1:100" ht="38.4" customHeight="1" x14ac:dyDescent="0.3">
      <c r="A403" s="3">
        <v>400</v>
      </c>
      <c r="B403" s="7">
        <v>63028</v>
      </c>
      <c r="C403" s="40" t="s">
        <v>347</v>
      </c>
      <c r="D403" s="40"/>
      <c r="E403" s="40"/>
      <c r="F403" s="40"/>
      <c r="G403" s="40"/>
      <c r="H403" s="40"/>
      <c r="I403" s="3">
        <v>15</v>
      </c>
      <c r="J403" s="3">
        <f t="shared" si="87"/>
        <v>6</v>
      </c>
      <c r="K403" s="3">
        <v>22</v>
      </c>
      <c r="L403" s="3">
        <f t="shared" si="81"/>
        <v>8.8000000000000007</v>
      </c>
      <c r="M403" s="3">
        <v>40</v>
      </c>
      <c r="N403" s="3">
        <f t="shared" si="82"/>
        <v>16</v>
      </c>
      <c r="O403" s="3">
        <v>20</v>
      </c>
      <c r="P403" s="3">
        <f t="shared" si="83"/>
        <v>12</v>
      </c>
      <c r="Q403" s="3">
        <v>20</v>
      </c>
      <c r="R403" s="3">
        <f t="shared" si="84"/>
        <v>12</v>
      </c>
      <c r="S403" s="3">
        <v>20</v>
      </c>
      <c r="T403" s="3">
        <f t="shared" si="85"/>
        <v>12</v>
      </c>
      <c r="U403" s="3">
        <f t="shared" si="86"/>
        <v>66.8</v>
      </c>
      <c r="V403" s="3"/>
      <c r="W403" s="6"/>
      <c r="X403" s="3">
        <f t="shared" si="80"/>
        <v>0</v>
      </c>
      <c r="Y403" s="3">
        <v>0</v>
      </c>
      <c r="Z403" s="3">
        <f t="shared" si="78"/>
        <v>66.8</v>
      </c>
      <c r="AA403" s="10">
        <v>59377.23</v>
      </c>
      <c r="AB403" s="10"/>
      <c r="AC403" s="10">
        <f t="shared" si="77"/>
        <v>29688.615000000002</v>
      </c>
      <c r="AD403" s="1"/>
      <c r="AE403" s="1"/>
      <c r="AF403" s="1"/>
      <c r="AG403" s="1"/>
      <c r="AH403" s="35" t="s">
        <v>665</v>
      </c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  <c r="BY403" s="61"/>
      <c r="BZ403" s="61"/>
      <c r="CA403" s="61"/>
      <c r="CB403" s="61"/>
      <c r="CC403" s="61"/>
      <c r="CD403" s="61"/>
      <c r="CE403" s="61"/>
      <c r="CF403" s="61"/>
      <c r="CG403" s="61"/>
      <c r="CH403" s="61"/>
      <c r="CI403" s="61"/>
      <c r="CJ403" s="61"/>
      <c r="CK403" s="61"/>
      <c r="CL403" s="61"/>
      <c r="CM403" s="61"/>
      <c r="CN403" s="61"/>
      <c r="CO403" s="61"/>
      <c r="CP403" s="61"/>
      <c r="CQ403" s="61"/>
      <c r="CR403" s="61"/>
      <c r="CS403" s="61"/>
      <c r="CT403" s="61"/>
      <c r="CU403" s="61"/>
      <c r="CV403" s="61"/>
    </row>
    <row r="404" spans="1:100" ht="38.4" customHeight="1" x14ac:dyDescent="0.3">
      <c r="A404" s="3">
        <v>401</v>
      </c>
      <c r="B404" s="7">
        <v>63059</v>
      </c>
      <c r="C404" s="40" t="s">
        <v>368</v>
      </c>
      <c r="D404" s="40"/>
      <c r="E404" s="40"/>
      <c r="F404" s="40"/>
      <c r="G404" s="40"/>
      <c r="H404" s="40"/>
      <c r="I404" s="3">
        <v>22</v>
      </c>
      <c r="J404" s="3">
        <f t="shared" si="87"/>
        <v>8.8000000000000007</v>
      </c>
      <c r="K404" s="3">
        <v>15</v>
      </c>
      <c r="L404" s="3">
        <f t="shared" si="81"/>
        <v>6</v>
      </c>
      <c r="M404" s="3">
        <v>40</v>
      </c>
      <c r="N404" s="3">
        <f t="shared" si="82"/>
        <v>16</v>
      </c>
      <c r="O404" s="3">
        <v>20</v>
      </c>
      <c r="P404" s="3">
        <f t="shared" si="83"/>
        <v>12</v>
      </c>
      <c r="Q404" s="3">
        <v>20</v>
      </c>
      <c r="R404" s="3">
        <f t="shared" si="84"/>
        <v>12</v>
      </c>
      <c r="S404" s="3">
        <v>20</v>
      </c>
      <c r="T404" s="3">
        <f t="shared" si="85"/>
        <v>12</v>
      </c>
      <c r="U404" s="3">
        <f t="shared" si="86"/>
        <v>66.8</v>
      </c>
      <c r="V404" s="3"/>
      <c r="W404" s="6"/>
      <c r="X404" s="3">
        <f t="shared" si="80"/>
        <v>0</v>
      </c>
      <c r="Y404" s="3">
        <v>0</v>
      </c>
      <c r="Z404" s="3">
        <f t="shared" si="78"/>
        <v>66.8</v>
      </c>
      <c r="AA404" s="10">
        <v>92841.21</v>
      </c>
      <c r="AB404" s="10"/>
      <c r="AC404" s="10">
        <f t="shared" si="77"/>
        <v>46420.605000000003</v>
      </c>
      <c r="AD404" s="1"/>
      <c r="AE404" s="1"/>
      <c r="AF404" s="1"/>
      <c r="AG404" s="1"/>
      <c r="AH404" s="35" t="s">
        <v>665</v>
      </c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  <c r="CA404" s="61"/>
      <c r="CB404" s="61"/>
      <c r="CC404" s="61"/>
      <c r="CD404" s="61"/>
      <c r="CE404" s="61"/>
      <c r="CF404" s="61"/>
      <c r="CG404" s="61"/>
      <c r="CH404" s="61"/>
      <c r="CI404" s="61"/>
      <c r="CJ404" s="61"/>
      <c r="CK404" s="61"/>
      <c r="CL404" s="61"/>
      <c r="CM404" s="61"/>
      <c r="CN404" s="61"/>
      <c r="CO404" s="61"/>
      <c r="CP404" s="61"/>
      <c r="CQ404" s="61"/>
      <c r="CR404" s="61"/>
      <c r="CS404" s="61"/>
      <c r="CT404" s="61"/>
      <c r="CU404" s="61"/>
      <c r="CV404" s="61"/>
    </row>
    <row r="405" spans="1:100" ht="38.4" customHeight="1" x14ac:dyDescent="0.3">
      <c r="A405" s="3">
        <v>402</v>
      </c>
      <c r="B405" s="7">
        <v>63071</v>
      </c>
      <c r="C405" s="40" t="s">
        <v>373</v>
      </c>
      <c r="D405" s="40"/>
      <c r="E405" s="40"/>
      <c r="F405" s="40"/>
      <c r="G405" s="40"/>
      <c r="H405" s="40"/>
      <c r="I405" s="3">
        <v>15</v>
      </c>
      <c r="J405" s="3">
        <f t="shared" si="87"/>
        <v>6</v>
      </c>
      <c r="K405" s="3">
        <v>22</v>
      </c>
      <c r="L405" s="3">
        <f t="shared" si="81"/>
        <v>8.8000000000000007</v>
      </c>
      <c r="M405" s="3">
        <v>40</v>
      </c>
      <c r="N405" s="3">
        <f t="shared" si="82"/>
        <v>16</v>
      </c>
      <c r="O405" s="3">
        <v>20</v>
      </c>
      <c r="P405" s="3">
        <f t="shared" si="83"/>
        <v>12</v>
      </c>
      <c r="Q405" s="3">
        <v>20</v>
      </c>
      <c r="R405" s="3">
        <f t="shared" si="84"/>
        <v>12</v>
      </c>
      <c r="S405" s="3">
        <v>20</v>
      </c>
      <c r="T405" s="3">
        <f t="shared" si="85"/>
        <v>12</v>
      </c>
      <c r="U405" s="3">
        <f t="shared" si="86"/>
        <v>66.8</v>
      </c>
      <c r="V405" s="3"/>
      <c r="W405" s="6"/>
      <c r="X405" s="3">
        <f t="shared" si="80"/>
        <v>0</v>
      </c>
      <c r="Y405" s="3">
        <v>0</v>
      </c>
      <c r="Z405" s="3">
        <f t="shared" si="78"/>
        <v>66.8</v>
      </c>
      <c r="AA405" s="10">
        <v>274422.89</v>
      </c>
      <c r="AB405" s="10"/>
      <c r="AC405" s="10">
        <f t="shared" si="77"/>
        <v>137211.44500000001</v>
      </c>
      <c r="AD405" s="1"/>
      <c r="AE405" s="1"/>
      <c r="AF405" s="1"/>
      <c r="AG405" s="1"/>
      <c r="AH405" s="35" t="s">
        <v>665</v>
      </c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  <c r="BY405" s="61"/>
      <c r="BZ405" s="61"/>
      <c r="CA405" s="61"/>
      <c r="CB405" s="61"/>
      <c r="CC405" s="61"/>
      <c r="CD405" s="61"/>
      <c r="CE405" s="61"/>
      <c r="CF405" s="61"/>
      <c r="CG405" s="61"/>
      <c r="CH405" s="61"/>
      <c r="CI405" s="61"/>
      <c r="CJ405" s="61"/>
      <c r="CK405" s="61"/>
      <c r="CL405" s="61"/>
      <c r="CM405" s="61"/>
      <c r="CN405" s="61"/>
      <c r="CO405" s="61"/>
      <c r="CP405" s="61"/>
      <c r="CQ405" s="61"/>
      <c r="CR405" s="61"/>
      <c r="CS405" s="61"/>
      <c r="CT405" s="61"/>
      <c r="CU405" s="61"/>
      <c r="CV405" s="61"/>
    </row>
    <row r="406" spans="1:100" ht="38.4" customHeight="1" x14ac:dyDescent="0.3">
      <c r="A406" s="6">
        <v>403</v>
      </c>
      <c r="B406" s="7">
        <v>63083</v>
      </c>
      <c r="C406" s="40" t="s">
        <v>376</v>
      </c>
      <c r="D406" s="40"/>
      <c r="E406" s="40"/>
      <c r="F406" s="40"/>
      <c r="G406" s="40"/>
      <c r="H406" s="40"/>
      <c r="I406" s="3">
        <v>22</v>
      </c>
      <c r="J406" s="3">
        <f t="shared" si="87"/>
        <v>8.8000000000000007</v>
      </c>
      <c r="K406" s="3">
        <v>15</v>
      </c>
      <c r="L406" s="3">
        <f t="shared" si="81"/>
        <v>6</v>
      </c>
      <c r="M406" s="3">
        <v>40</v>
      </c>
      <c r="N406" s="3">
        <f t="shared" si="82"/>
        <v>16</v>
      </c>
      <c r="O406" s="3">
        <v>20</v>
      </c>
      <c r="P406" s="3">
        <f t="shared" si="83"/>
        <v>12</v>
      </c>
      <c r="Q406" s="3">
        <v>20</v>
      </c>
      <c r="R406" s="3">
        <f t="shared" si="84"/>
        <v>12</v>
      </c>
      <c r="S406" s="3">
        <v>20</v>
      </c>
      <c r="T406" s="3">
        <f t="shared" si="85"/>
        <v>12</v>
      </c>
      <c r="U406" s="3">
        <f t="shared" si="86"/>
        <v>66.8</v>
      </c>
      <c r="V406" s="3"/>
      <c r="W406" s="6"/>
      <c r="X406" s="3">
        <f t="shared" si="80"/>
        <v>0</v>
      </c>
      <c r="Y406" s="3">
        <v>0</v>
      </c>
      <c r="Z406" s="3">
        <f t="shared" si="78"/>
        <v>66.8</v>
      </c>
      <c r="AA406" s="10">
        <v>83182</v>
      </c>
      <c r="AB406" s="10"/>
      <c r="AC406" s="10">
        <f t="shared" si="77"/>
        <v>41591</v>
      </c>
      <c r="AD406" s="1"/>
      <c r="AE406" s="1"/>
      <c r="AF406" s="1"/>
      <c r="AG406" s="1"/>
      <c r="AH406" s="35" t="s">
        <v>665</v>
      </c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  <c r="BX406" s="61"/>
      <c r="BY406" s="61"/>
      <c r="BZ406" s="61"/>
      <c r="CA406" s="61"/>
      <c r="CB406" s="61"/>
      <c r="CC406" s="61"/>
      <c r="CD406" s="61"/>
      <c r="CE406" s="61"/>
      <c r="CF406" s="61"/>
      <c r="CG406" s="61"/>
      <c r="CH406" s="61"/>
      <c r="CI406" s="61"/>
      <c r="CJ406" s="61"/>
      <c r="CK406" s="61"/>
      <c r="CL406" s="61"/>
      <c r="CM406" s="61"/>
      <c r="CN406" s="61"/>
      <c r="CO406" s="61"/>
      <c r="CP406" s="61"/>
      <c r="CQ406" s="61"/>
      <c r="CR406" s="61"/>
      <c r="CS406" s="61"/>
      <c r="CT406" s="61"/>
      <c r="CU406" s="61"/>
      <c r="CV406" s="61"/>
    </row>
    <row r="407" spans="1:100" ht="38.4" customHeight="1" x14ac:dyDescent="0.3">
      <c r="A407" s="3">
        <v>404</v>
      </c>
      <c r="B407" s="7">
        <v>63124</v>
      </c>
      <c r="C407" s="40" t="s">
        <v>388</v>
      </c>
      <c r="D407" s="40"/>
      <c r="E407" s="40"/>
      <c r="F407" s="40"/>
      <c r="G407" s="40"/>
      <c r="H407" s="40"/>
      <c r="I407" s="3">
        <v>22</v>
      </c>
      <c r="J407" s="3">
        <f t="shared" si="87"/>
        <v>8.8000000000000007</v>
      </c>
      <c r="K407" s="3">
        <v>15</v>
      </c>
      <c r="L407" s="3">
        <f t="shared" si="81"/>
        <v>6</v>
      </c>
      <c r="M407" s="3">
        <v>40</v>
      </c>
      <c r="N407" s="3">
        <f t="shared" si="82"/>
        <v>16</v>
      </c>
      <c r="O407" s="3">
        <v>20</v>
      </c>
      <c r="P407" s="3">
        <f t="shared" si="83"/>
        <v>12</v>
      </c>
      <c r="Q407" s="3">
        <v>20</v>
      </c>
      <c r="R407" s="3">
        <f t="shared" si="84"/>
        <v>12</v>
      </c>
      <c r="S407" s="3">
        <v>20</v>
      </c>
      <c r="T407" s="3">
        <f t="shared" si="85"/>
        <v>12</v>
      </c>
      <c r="U407" s="3">
        <f t="shared" si="86"/>
        <v>66.8</v>
      </c>
      <c r="V407" s="3"/>
      <c r="W407" s="6"/>
      <c r="X407" s="3">
        <f t="shared" si="80"/>
        <v>0</v>
      </c>
      <c r="Y407" s="3">
        <v>0</v>
      </c>
      <c r="Z407" s="3">
        <f t="shared" si="78"/>
        <v>66.8</v>
      </c>
      <c r="AA407" s="10">
        <v>44009.86</v>
      </c>
      <c r="AB407" s="10"/>
      <c r="AC407" s="10">
        <f t="shared" si="77"/>
        <v>22004.93</v>
      </c>
      <c r="AD407" s="1"/>
      <c r="AE407" s="1"/>
      <c r="AF407" s="1"/>
      <c r="AG407" s="1"/>
      <c r="AH407" s="35" t="s">
        <v>665</v>
      </c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61"/>
      <c r="CC407" s="61"/>
      <c r="CD407" s="61"/>
      <c r="CE407" s="61"/>
      <c r="CF407" s="61"/>
      <c r="CG407" s="61"/>
      <c r="CH407" s="61"/>
      <c r="CI407" s="61"/>
      <c r="CJ407" s="61"/>
      <c r="CK407" s="61"/>
      <c r="CL407" s="61"/>
      <c r="CM407" s="61"/>
      <c r="CN407" s="61"/>
      <c r="CO407" s="61"/>
      <c r="CP407" s="61"/>
      <c r="CQ407" s="61"/>
      <c r="CR407" s="61"/>
      <c r="CS407" s="61"/>
      <c r="CT407" s="61"/>
      <c r="CU407" s="61"/>
      <c r="CV407" s="61"/>
    </row>
    <row r="408" spans="1:100" ht="38.4" customHeight="1" x14ac:dyDescent="0.3">
      <c r="A408" s="3">
        <v>405</v>
      </c>
      <c r="B408" s="7">
        <v>63159</v>
      </c>
      <c r="C408" s="40" t="s">
        <v>396</v>
      </c>
      <c r="D408" s="40"/>
      <c r="E408" s="40"/>
      <c r="F408" s="40"/>
      <c r="G408" s="40"/>
      <c r="H408" s="40"/>
      <c r="I408" s="3">
        <v>22</v>
      </c>
      <c r="J408" s="3">
        <f t="shared" si="87"/>
        <v>8.8000000000000007</v>
      </c>
      <c r="K408" s="3">
        <v>15</v>
      </c>
      <c r="L408" s="3">
        <f t="shared" si="81"/>
        <v>6</v>
      </c>
      <c r="M408" s="3">
        <v>40</v>
      </c>
      <c r="N408" s="3">
        <f t="shared" si="82"/>
        <v>16</v>
      </c>
      <c r="O408" s="3">
        <v>20</v>
      </c>
      <c r="P408" s="3">
        <f t="shared" si="83"/>
        <v>12</v>
      </c>
      <c r="Q408" s="3">
        <v>20</v>
      </c>
      <c r="R408" s="3">
        <f t="shared" si="84"/>
        <v>12</v>
      </c>
      <c r="S408" s="3">
        <v>20</v>
      </c>
      <c r="T408" s="3">
        <f t="shared" si="85"/>
        <v>12</v>
      </c>
      <c r="U408" s="3">
        <f t="shared" si="86"/>
        <v>66.8</v>
      </c>
      <c r="V408" s="3"/>
      <c r="W408" s="6"/>
      <c r="X408" s="3">
        <f t="shared" si="80"/>
        <v>0</v>
      </c>
      <c r="Y408" s="3">
        <v>0</v>
      </c>
      <c r="Z408" s="3">
        <f t="shared" si="78"/>
        <v>66.8</v>
      </c>
      <c r="AA408" s="10">
        <v>44875</v>
      </c>
      <c r="AB408" s="10"/>
      <c r="AC408" s="10">
        <f t="shared" si="77"/>
        <v>22437.5</v>
      </c>
      <c r="AD408" s="1"/>
      <c r="AE408" s="1"/>
      <c r="AF408" s="1"/>
      <c r="AG408" s="1"/>
      <c r="AH408" s="35" t="s">
        <v>665</v>
      </c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  <c r="BX408" s="61"/>
      <c r="BY408" s="61"/>
      <c r="BZ408" s="61"/>
      <c r="CA408" s="61"/>
      <c r="CB408" s="61"/>
      <c r="CC408" s="61"/>
      <c r="CD408" s="61"/>
      <c r="CE408" s="61"/>
      <c r="CF408" s="61"/>
      <c r="CG408" s="61"/>
      <c r="CH408" s="61"/>
      <c r="CI408" s="61"/>
      <c r="CJ408" s="61"/>
      <c r="CK408" s="61"/>
      <c r="CL408" s="61"/>
      <c r="CM408" s="61"/>
      <c r="CN408" s="61"/>
      <c r="CO408" s="61"/>
      <c r="CP408" s="61"/>
      <c r="CQ408" s="61"/>
      <c r="CR408" s="61"/>
      <c r="CS408" s="61"/>
      <c r="CT408" s="61"/>
      <c r="CU408" s="61"/>
      <c r="CV408" s="61"/>
    </row>
    <row r="409" spans="1:100" ht="38.4" customHeight="1" x14ac:dyDescent="0.3">
      <c r="A409" s="3">
        <v>406</v>
      </c>
      <c r="B409" s="7">
        <v>63184</v>
      </c>
      <c r="C409" s="40" t="s">
        <v>403</v>
      </c>
      <c r="D409" s="40"/>
      <c r="E409" s="40"/>
      <c r="F409" s="40"/>
      <c r="G409" s="40"/>
      <c r="H409" s="40"/>
      <c r="I409" s="3">
        <v>22</v>
      </c>
      <c r="J409" s="3">
        <f t="shared" si="87"/>
        <v>8.8000000000000007</v>
      </c>
      <c r="K409" s="3">
        <v>15</v>
      </c>
      <c r="L409" s="3">
        <f t="shared" si="81"/>
        <v>6</v>
      </c>
      <c r="M409" s="3">
        <v>40</v>
      </c>
      <c r="N409" s="3">
        <f t="shared" si="82"/>
        <v>16</v>
      </c>
      <c r="O409" s="3">
        <v>20</v>
      </c>
      <c r="P409" s="3">
        <f t="shared" si="83"/>
        <v>12</v>
      </c>
      <c r="Q409" s="3">
        <v>20</v>
      </c>
      <c r="R409" s="3">
        <f t="shared" si="84"/>
        <v>12</v>
      </c>
      <c r="S409" s="3">
        <v>20</v>
      </c>
      <c r="T409" s="3">
        <f t="shared" si="85"/>
        <v>12</v>
      </c>
      <c r="U409" s="3">
        <f t="shared" si="86"/>
        <v>66.8</v>
      </c>
      <c r="V409" s="3"/>
      <c r="W409" s="6"/>
      <c r="X409" s="3">
        <f t="shared" si="80"/>
        <v>0</v>
      </c>
      <c r="Y409" s="3">
        <v>0</v>
      </c>
      <c r="Z409" s="3">
        <f t="shared" si="78"/>
        <v>66.8</v>
      </c>
      <c r="AA409" s="10">
        <v>43297.08</v>
      </c>
      <c r="AB409" s="10"/>
      <c r="AC409" s="10">
        <f t="shared" si="77"/>
        <v>21648.54</v>
      </c>
      <c r="AD409" s="1"/>
      <c r="AE409" s="1"/>
      <c r="AF409" s="1"/>
      <c r="AG409" s="1"/>
      <c r="AH409" s="35" t="s">
        <v>665</v>
      </c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  <c r="BY409" s="61"/>
      <c r="BZ409" s="61"/>
      <c r="CA409" s="61"/>
      <c r="CB409" s="61"/>
      <c r="CC409" s="61"/>
      <c r="CD409" s="61"/>
      <c r="CE409" s="61"/>
      <c r="CF409" s="61"/>
      <c r="CG409" s="61"/>
      <c r="CH409" s="61"/>
      <c r="CI409" s="61"/>
      <c r="CJ409" s="61"/>
      <c r="CK409" s="61"/>
      <c r="CL409" s="61"/>
      <c r="CM409" s="61"/>
      <c r="CN409" s="61"/>
      <c r="CO409" s="61"/>
      <c r="CP409" s="61"/>
      <c r="CQ409" s="61"/>
      <c r="CR409" s="61"/>
      <c r="CS409" s="61"/>
      <c r="CT409" s="61"/>
      <c r="CU409" s="61"/>
      <c r="CV409" s="61"/>
    </row>
    <row r="410" spans="1:100" ht="38.4" customHeight="1" x14ac:dyDescent="0.3">
      <c r="A410" s="6">
        <v>407</v>
      </c>
      <c r="B410" s="7">
        <v>63361</v>
      </c>
      <c r="C410" s="40" t="s">
        <v>440</v>
      </c>
      <c r="D410" s="40"/>
      <c r="E410" s="40"/>
      <c r="F410" s="40"/>
      <c r="G410" s="40"/>
      <c r="H410" s="40"/>
      <c r="I410" s="3">
        <v>15</v>
      </c>
      <c r="J410" s="3">
        <f t="shared" si="87"/>
        <v>6</v>
      </c>
      <c r="K410" s="3">
        <v>22</v>
      </c>
      <c r="L410" s="3">
        <f t="shared" si="81"/>
        <v>8.8000000000000007</v>
      </c>
      <c r="M410" s="3">
        <v>40</v>
      </c>
      <c r="N410" s="3">
        <f t="shared" si="82"/>
        <v>16</v>
      </c>
      <c r="O410" s="3">
        <v>20</v>
      </c>
      <c r="P410" s="3">
        <f t="shared" si="83"/>
        <v>12</v>
      </c>
      <c r="Q410" s="3">
        <v>20</v>
      </c>
      <c r="R410" s="3">
        <f t="shared" si="84"/>
        <v>12</v>
      </c>
      <c r="S410" s="3">
        <v>20</v>
      </c>
      <c r="T410" s="3">
        <f t="shared" si="85"/>
        <v>12</v>
      </c>
      <c r="U410" s="3">
        <f t="shared" si="86"/>
        <v>66.8</v>
      </c>
      <c r="V410" s="3"/>
      <c r="W410" s="6"/>
      <c r="X410" s="3">
        <f t="shared" si="80"/>
        <v>0</v>
      </c>
      <c r="Y410" s="3">
        <v>0</v>
      </c>
      <c r="Z410" s="3">
        <f t="shared" si="78"/>
        <v>66.8</v>
      </c>
      <c r="AA410" s="10">
        <v>173879.97</v>
      </c>
      <c r="AB410" s="10"/>
      <c r="AC410" s="10">
        <f t="shared" si="77"/>
        <v>86939.985000000001</v>
      </c>
      <c r="AD410" s="1"/>
      <c r="AE410" s="1"/>
      <c r="AF410" s="1"/>
      <c r="AG410" s="1"/>
      <c r="AH410" s="35" t="s">
        <v>665</v>
      </c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  <c r="BY410" s="61"/>
      <c r="BZ410" s="61"/>
      <c r="CA410" s="61"/>
      <c r="CB410" s="61"/>
      <c r="CC410" s="61"/>
      <c r="CD410" s="61"/>
      <c r="CE410" s="61"/>
      <c r="CF410" s="61"/>
      <c r="CG410" s="61"/>
      <c r="CH410" s="61"/>
      <c r="CI410" s="61"/>
      <c r="CJ410" s="61"/>
      <c r="CK410" s="61"/>
      <c r="CL410" s="61"/>
      <c r="CM410" s="61"/>
      <c r="CN410" s="61"/>
      <c r="CO410" s="61"/>
      <c r="CP410" s="61"/>
      <c r="CQ410" s="61"/>
      <c r="CR410" s="61"/>
      <c r="CS410" s="61"/>
      <c r="CT410" s="61"/>
      <c r="CU410" s="61"/>
      <c r="CV410" s="61"/>
    </row>
    <row r="411" spans="1:100" ht="38.4" customHeight="1" x14ac:dyDescent="0.3">
      <c r="A411" s="3">
        <v>408</v>
      </c>
      <c r="B411" s="7">
        <v>63395</v>
      </c>
      <c r="C411" s="40" t="s">
        <v>459</v>
      </c>
      <c r="D411" s="40"/>
      <c r="E411" s="40"/>
      <c r="F411" s="40"/>
      <c r="G411" s="40"/>
      <c r="H411" s="40"/>
      <c r="I411" s="3">
        <v>15</v>
      </c>
      <c r="J411" s="3">
        <f t="shared" si="87"/>
        <v>6</v>
      </c>
      <c r="K411" s="3">
        <v>22</v>
      </c>
      <c r="L411" s="3">
        <f t="shared" si="81"/>
        <v>8.8000000000000007</v>
      </c>
      <c r="M411" s="3">
        <v>40</v>
      </c>
      <c r="N411" s="3">
        <f t="shared" si="82"/>
        <v>16</v>
      </c>
      <c r="O411" s="3">
        <v>20</v>
      </c>
      <c r="P411" s="3">
        <f t="shared" si="83"/>
        <v>12</v>
      </c>
      <c r="Q411" s="3">
        <v>20</v>
      </c>
      <c r="R411" s="3">
        <f t="shared" si="84"/>
        <v>12</v>
      </c>
      <c r="S411" s="3">
        <v>20</v>
      </c>
      <c r="T411" s="3">
        <f t="shared" si="85"/>
        <v>12</v>
      </c>
      <c r="U411" s="3">
        <f t="shared" si="86"/>
        <v>66.8</v>
      </c>
      <c r="V411" s="3"/>
      <c r="W411" s="6"/>
      <c r="X411" s="3">
        <f t="shared" si="80"/>
        <v>0</v>
      </c>
      <c r="Y411" s="3">
        <v>0</v>
      </c>
      <c r="Z411" s="3">
        <f t="shared" si="78"/>
        <v>66.8</v>
      </c>
      <c r="AA411" s="10">
        <v>82064</v>
      </c>
      <c r="AB411" s="10"/>
      <c r="AC411" s="10">
        <f t="shared" si="77"/>
        <v>41032</v>
      </c>
      <c r="AD411" s="1"/>
      <c r="AE411" s="1"/>
      <c r="AF411" s="1"/>
      <c r="AG411" s="1"/>
      <c r="AH411" s="35" t="s">
        <v>665</v>
      </c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  <c r="BY411" s="61"/>
      <c r="BZ411" s="61"/>
      <c r="CA411" s="61"/>
      <c r="CB411" s="61"/>
      <c r="CC411" s="61"/>
      <c r="CD411" s="61"/>
      <c r="CE411" s="61"/>
      <c r="CF411" s="61"/>
      <c r="CG411" s="61"/>
      <c r="CH411" s="61"/>
      <c r="CI411" s="61"/>
      <c r="CJ411" s="61"/>
      <c r="CK411" s="61"/>
      <c r="CL411" s="61"/>
      <c r="CM411" s="61"/>
      <c r="CN411" s="61"/>
      <c r="CO411" s="61"/>
      <c r="CP411" s="61"/>
      <c r="CQ411" s="61"/>
      <c r="CR411" s="61"/>
      <c r="CS411" s="61"/>
      <c r="CT411" s="61"/>
      <c r="CU411" s="61"/>
      <c r="CV411" s="61"/>
    </row>
    <row r="412" spans="1:100" ht="38.4" customHeight="1" x14ac:dyDescent="0.3">
      <c r="A412" s="3">
        <v>409</v>
      </c>
      <c r="B412" s="7">
        <v>63425</v>
      </c>
      <c r="C412" s="40" t="s">
        <v>470</v>
      </c>
      <c r="D412" s="40"/>
      <c r="E412" s="40"/>
      <c r="F412" s="40"/>
      <c r="G412" s="40"/>
      <c r="H412" s="40"/>
      <c r="I412" s="3">
        <v>15</v>
      </c>
      <c r="J412" s="3">
        <f t="shared" si="87"/>
        <v>6</v>
      </c>
      <c r="K412" s="3">
        <v>22</v>
      </c>
      <c r="L412" s="3">
        <f t="shared" si="81"/>
        <v>8.8000000000000007</v>
      </c>
      <c r="M412" s="3">
        <v>40</v>
      </c>
      <c r="N412" s="3">
        <f t="shared" si="82"/>
        <v>16</v>
      </c>
      <c r="O412" s="3">
        <v>30</v>
      </c>
      <c r="P412" s="3">
        <f t="shared" si="83"/>
        <v>18</v>
      </c>
      <c r="Q412" s="3">
        <v>10</v>
      </c>
      <c r="R412" s="3">
        <f t="shared" si="84"/>
        <v>6</v>
      </c>
      <c r="S412" s="3">
        <v>20</v>
      </c>
      <c r="T412" s="3">
        <f t="shared" si="85"/>
        <v>12</v>
      </c>
      <c r="U412" s="3">
        <f t="shared" si="86"/>
        <v>66.8</v>
      </c>
      <c r="V412" s="3"/>
      <c r="W412" s="6"/>
      <c r="X412" s="3">
        <f t="shared" si="80"/>
        <v>0</v>
      </c>
      <c r="Y412" s="3">
        <v>0</v>
      </c>
      <c r="Z412" s="3">
        <f t="shared" si="78"/>
        <v>66.8</v>
      </c>
      <c r="AA412" s="10">
        <v>251291.63</v>
      </c>
      <c r="AB412" s="10"/>
      <c r="AC412" s="10">
        <f t="shared" si="77"/>
        <v>125645.815</v>
      </c>
      <c r="AD412" s="1"/>
      <c r="AE412" s="1"/>
      <c r="AF412" s="1"/>
      <c r="AG412" s="1"/>
      <c r="AH412" s="35" t="s">
        <v>665</v>
      </c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/>
      <c r="BU412" s="61"/>
      <c r="BV412" s="61"/>
      <c r="BW412" s="61"/>
      <c r="BX412" s="61"/>
      <c r="BY412" s="61"/>
      <c r="BZ412" s="61"/>
      <c r="CA412" s="61"/>
      <c r="CB412" s="61"/>
      <c r="CC412" s="61"/>
      <c r="CD412" s="61"/>
      <c r="CE412" s="61"/>
      <c r="CF412" s="61"/>
      <c r="CG412" s="61"/>
      <c r="CH412" s="61"/>
      <c r="CI412" s="61"/>
      <c r="CJ412" s="61"/>
      <c r="CK412" s="61"/>
      <c r="CL412" s="61"/>
      <c r="CM412" s="61"/>
      <c r="CN412" s="61"/>
      <c r="CO412" s="61"/>
      <c r="CP412" s="61"/>
      <c r="CQ412" s="61"/>
      <c r="CR412" s="61"/>
      <c r="CS412" s="61"/>
      <c r="CT412" s="61"/>
      <c r="CU412" s="61"/>
      <c r="CV412" s="61"/>
    </row>
    <row r="413" spans="1:100" ht="38.4" customHeight="1" x14ac:dyDescent="0.3">
      <c r="A413" s="3">
        <v>410</v>
      </c>
      <c r="B413" s="7">
        <v>63452</v>
      </c>
      <c r="C413" s="40" t="s">
        <v>473</v>
      </c>
      <c r="D413" s="40"/>
      <c r="E413" s="40"/>
      <c r="F413" s="40"/>
      <c r="G413" s="40"/>
      <c r="H413" s="40"/>
      <c r="I413" s="3">
        <v>15</v>
      </c>
      <c r="J413" s="3">
        <f t="shared" si="87"/>
        <v>6</v>
      </c>
      <c r="K413" s="3">
        <v>22</v>
      </c>
      <c r="L413" s="3">
        <f t="shared" si="81"/>
        <v>8.8000000000000007</v>
      </c>
      <c r="M413" s="3">
        <v>40</v>
      </c>
      <c r="N413" s="3">
        <f t="shared" si="82"/>
        <v>16</v>
      </c>
      <c r="O413" s="3">
        <v>30</v>
      </c>
      <c r="P413" s="3">
        <f t="shared" si="83"/>
        <v>18</v>
      </c>
      <c r="Q413" s="3">
        <v>10</v>
      </c>
      <c r="R413" s="3">
        <f t="shared" si="84"/>
        <v>6</v>
      </c>
      <c r="S413" s="3">
        <v>20</v>
      </c>
      <c r="T413" s="3">
        <f t="shared" si="85"/>
        <v>12</v>
      </c>
      <c r="U413" s="3">
        <f t="shared" si="86"/>
        <v>66.8</v>
      </c>
      <c r="V413" s="3"/>
      <c r="W413" s="6"/>
      <c r="X413" s="3">
        <f t="shared" si="80"/>
        <v>0</v>
      </c>
      <c r="Y413" s="3">
        <v>0</v>
      </c>
      <c r="Z413" s="3">
        <f t="shared" si="78"/>
        <v>66.8</v>
      </c>
      <c r="AA413" s="10">
        <v>112126.61</v>
      </c>
      <c r="AB413" s="10"/>
      <c r="AC413" s="10">
        <f t="shared" si="77"/>
        <v>56063.305</v>
      </c>
      <c r="AD413" s="1"/>
      <c r="AE413" s="1"/>
      <c r="AF413" s="1"/>
      <c r="AG413" s="1"/>
      <c r="AH413" s="35" t="s">
        <v>665</v>
      </c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  <c r="BY413" s="61"/>
      <c r="BZ413" s="61"/>
      <c r="CA413" s="61"/>
      <c r="CB413" s="61"/>
      <c r="CC413" s="61"/>
      <c r="CD413" s="61"/>
      <c r="CE413" s="61"/>
      <c r="CF413" s="61"/>
      <c r="CG413" s="61"/>
      <c r="CH413" s="61"/>
      <c r="CI413" s="61"/>
      <c r="CJ413" s="61"/>
      <c r="CK413" s="61"/>
      <c r="CL413" s="61"/>
      <c r="CM413" s="61"/>
      <c r="CN413" s="61"/>
      <c r="CO413" s="61"/>
      <c r="CP413" s="61"/>
      <c r="CQ413" s="61"/>
      <c r="CR413" s="61"/>
      <c r="CS413" s="61"/>
      <c r="CT413" s="61"/>
      <c r="CU413" s="61"/>
      <c r="CV413" s="61"/>
    </row>
    <row r="414" spans="1:100" ht="38.4" customHeight="1" x14ac:dyDescent="0.3">
      <c r="A414" s="6">
        <v>411</v>
      </c>
      <c r="B414" s="7">
        <v>63461</v>
      </c>
      <c r="C414" s="40" t="s">
        <v>476</v>
      </c>
      <c r="D414" s="40"/>
      <c r="E414" s="40"/>
      <c r="F414" s="40"/>
      <c r="G414" s="40"/>
      <c r="H414" s="40"/>
      <c r="I414" s="3">
        <v>15</v>
      </c>
      <c r="J414" s="3">
        <f t="shared" si="87"/>
        <v>6</v>
      </c>
      <c r="K414" s="3">
        <v>22</v>
      </c>
      <c r="L414" s="3">
        <f t="shared" si="81"/>
        <v>8.8000000000000007</v>
      </c>
      <c r="M414" s="3">
        <v>40</v>
      </c>
      <c r="N414" s="3">
        <f t="shared" si="82"/>
        <v>16</v>
      </c>
      <c r="O414" s="3">
        <v>10</v>
      </c>
      <c r="P414" s="3">
        <f t="shared" si="83"/>
        <v>6</v>
      </c>
      <c r="Q414" s="3">
        <v>30</v>
      </c>
      <c r="R414" s="3">
        <f t="shared" si="84"/>
        <v>18</v>
      </c>
      <c r="S414" s="3">
        <v>20</v>
      </c>
      <c r="T414" s="3">
        <f t="shared" si="85"/>
        <v>12</v>
      </c>
      <c r="U414" s="3">
        <f t="shared" si="86"/>
        <v>66.8</v>
      </c>
      <c r="V414" s="3"/>
      <c r="W414" s="6"/>
      <c r="X414" s="3">
        <f t="shared" si="80"/>
        <v>0</v>
      </c>
      <c r="Y414" s="3">
        <v>0</v>
      </c>
      <c r="Z414" s="3">
        <f t="shared" si="78"/>
        <v>66.8</v>
      </c>
      <c r="AA414" s="10">
        <v>76463.899999999994</v>
      </c>
      <c r="AB414" s="10"/>
      <c r="AC414" s="10">
        <f t="shared" si="77"/>
        <v>38231.949999999997</v>
      </c>
      <c r="AD414" s="1"/>
      <c r="AE414" s="1"/>
      <c r="AF414" s="1"/>
      <c r="AG414" s="1"/>
      <c r="AH414" s="35" t="s">
        <v>665</v>
      </c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  <c r="BX414" s="61"/>
      <c r="BY414" s="61"/>
      <c r="BZ414" s="61"/>
      <c r="CA414" s="61"/>
      <c r="CB414" s="61"/>
      <c r="CC414" s="61"/>
      <c r="CD414" s="61"/>
      <c r="CE414" s="61"/>
      <c r="CF414" s="61"/>
      <c r="CG414" s="61"/>
      <c r="CH414" s="61"/>
      <c r="CI414" s="61"/>
      <c r="CJ414" s="61"/>
      <c r="CK414" s="61"/>
      <c r="CL414" s="61"/>
      <c r="CM414" s="61"/>
      <c r="CN414" s="61"/>
      <c r="CO414" s="61"/>
      <c r="CP414" s="61"/>
      <c r="CQ414" s="61"/>
      <c r="CR414" s="61"/>
      <c r="CS414" s="61"/>
      <c r="CT414" s="61"/>
      <c r="CU414" s="61"/>
      <c r="CV414" s="61"/>
    </row>
    <row r="415" spans="1:100" ht="38.4" customHeight="1" x14ac:dyDescent="0.3">
      <c r="A415" s="3">
        <v>412</v>
      </c>
      <c r="B415" s="7">
        <v>63496</v>
      </c>
      <c r="C415" s="40" t="s">
        <v>497</v>
      </c>
      <c r="D415" s="40"/>
      <c r="E415" s="40"/>
      <c r="F415" s="40"/>
      <c r="G415" s="40"/>
      <c r="H415" s="40"/>
      <c r="I415" s="3">
        <v>15</v>
      </c>
      <c r="J415" s="3">
        <f t="shared" si="87"/>
        <v>6</v>
      </c>
      <c r="K415" s="3">
        <v>22</v>
      </c>
      <c r="L415" s="3">
        <f t="shared" si="81"/>
        <v>8.8000000000000007</v>
      </c>
      <c r="M415" s="3">
        <v>40</v>
      </c>
      <c r="N415" s="3">
        <f t="shared" si="82"/>
        <v>16</v>
      </c>
      <c r="O415" s="3">
        <v>20</v>
      </c>
      <c r="P415" s="3">
        <f t="shared" si="83"/>
        <v>12</v>
      </c>
      <c r="Q415" s="3">
        <v>20</v>
      </c>
      <c r="R415" s="3">
        <f t="shared" si="84"/>
        <v>12</v>
      </c>
      <c r="S415" s="3">
        <v>20</v>
      </c>
      <c r="T415" s="3">
        <f t="shared" si="85"/>
        <v>12</v>
      </c>
      <c r="U415" s="3">
        <f t="shared" si="86"/>
        <v>66.8</v>
      </c>
      <c r="V415" s="3"/>
      <c r="W415" s="6"/>
      <c r="X415" s="3">
        <f t="shared" si="80"/>
        <v>0</v>
      </c>
      <c r="Y415" s="3">
        <v>0</v>
      </c>
      <c r="Z415" s="3">
        <f t="shared" si="78"/>
        <v>66.8</v>
      </c>
      <c r="AA415" s="10">
        <v>373700</v>
      </c>
      <c r="AB415" s="10"/>
      <c r="AC415" s="10">
        <f t="shared" si="77"/>
        <v>186850</v>
      </c>
      <c r="AD415" s="1"/>
      <c r="AE415" s="1"/>
      <c r="AF415" s="1"/>
      <c r="AG415" s="1"/>
      <c r="AH415" s="35" t="s">
        <v>665</v>
      </c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  <c r="BX415" s="61"/>
      <c r="BY415" s="61"/>
      <c r="BZ415" s="61"/>
      <c r="CA415" s="61"/>
      <c r="CB415" s="61"/>
      <c r="CC415" s="61"/>
      <c r="CD415" s="61"/>
      <c r="CE415" s="61"/>
      <c r="CF415" s="61"/>
      <c r="CG415" s="61"/>
      <c r="CH415" s="61"/>
      <c r="CI415" s="61"/>
      <c r="CJ415" s="61"/>
      <c r="CK415" s="61"/>
      <c r="CL415" s="61"/>
      <c r="CM415" s="61"/>
      <c r="CN415" s="61"/>
      <c r="CO415" s="61"/>
      <c r="CP415" s="61"/>
      <c r="CQ415" s="61"/>
      <c r="CR415" s="61"/>
      <c r="CS415" s="61"/>
      <c r="CT415" s="61"/>
      <c r="CU415" s="61"/>
      <c r="CV415" s="61"/>
    </row>
    <row r="416" spans="1:100" ht="38.4" customHeight="1" x14ac:dyDescent="0.3">
      <c r="A416" s="3">
        <v>413</v>
      </c>
      <c r="B416" s="7">
        <v>63497</v>
      </c>
      <c r="C416" s="40" t="s">
        <v>498</v>
      </c>
      <c r="D416" s="40"/>
      <c r="E416" s="40"/>
      <c r="F416" s="40"/>
      <c r="G416" s="40"/>
      <c r="H416" s="40"/>
      <c r="I416" s="3">
        <v>15</v>
      </c>
      <c r="J416" s="3">
        <f t="shared" si="87"/>
        <v>6</v>
      </c>
      <c r="K416" s="3">
        <v>22</v>
      </c>
      <c r="L416" s="3">
        <f t="shared" si="81"/>
        <v>8.8000000000000007</v>
      </c>
      <c r="M416" s="3">
        <v>40</v>
      </c>
      <c r="N416" s="3">
        <f t="shared" si="82"/>
        <v>16</v>
      </c>
      <c r="O416" s="3">
        <v>20</v>
      </c>
      <c r="P416" s="3">
        <f t="shared" si="83"/>
        <v>12</v>
      </c>
      <c r="Q416" s="3">
        <v>20</v>
      </c>
      <c r="R416" s="3">
        <f t="shared" si="84"/>
        <v>12</v>
      </c>
      <c r="S416" s="3">
        <v>20</v>
      </c>
      <c r="T416" s="3">
        <f t="shared" si="85"/>
        <v>12</v>
      </c>
      <c r="U416" s="3">
        <f t="shared" si="86"/>
        <v>66.8</v>
      </c>
      <c r="V416" s="3"/>
      <c r="W416" s="6"/>
      <c r="X416" s="3">
        <f t="shared" si="80"/>
        <v>0</v>
      </c>
      <c r="Y416" s="3">
        <v>0</v>
      </c>
      <c r="Z416" s="3">
        <f t="shared" si="78"/>
        <v>66.8</v>
      </c>
      <c r="AA416" s="10">
        <v>126046</v>
      </c>
      <c r="AB416" s="10"/>
      <c r="AC416" s="10">
        <f t="shared" ref="AC416:AC479" si="88">AA416/2</f>
        <v>63023</v>
      </c>
      <c r="AD416" s="1"/>
      <c r="AE416" s="1"/>
      <c r="AF416" s="1"/>
      <c r="AG416" s="1"/>
      <c r="AH416" s="35" t="s">
        <v>665</v>
      </c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  <c r="BX416" s="61"/>
      <c r="BY416" s="61"/>
      <c r="BZ416" s="61"/>
      <c r="CA416" s="61"/>
      <c r="CB416" s="61"/>
      <c r="CC416" s="61"/>
      <c r="CD416" s="61"/>
      <c r="CE416" s="61"/>
      <c r="CF416" s="61"/>
      <c r="CG416" s="61"/>
      <c r="CH416" s="61"/>
      <c r="CI416" s="61"/>
      <c r="CJ416" s="61"/>
      <c r="CK416" s="61"/>
      <c r="CL416" s="61"/>
      <c r="CM416" s="61"/>
      <c r="CN416" s="61"/>
      <c r="CO416" s="61"/>
      <c r="CP416" s="61"/>
      <c r="CQ416" s="61"/>
      <c r="CR416" s="61"/>
      <c r="CS416" s="61"/>
      <c r="CT416" s="61"/>
      <c r="CU416" s="61"/>
      <c r="CV416" s="61"/>
    </row>
    <row r="417" spans="1:100" ht="38.4" customHeight="1" x14ac:dyDescent="0.3">
      <c r="A417" s="3">
        <v>414</v>
      </c>
      <c r="B417" s="7">
        <v>63526</v>
      </c>
      <c r="C417" s="40" t="s">
        <v>509</v>
      </c>
      <c r="D417" s="40"/>
      <c r="E417" s="40"/>
      <c r="F417" s="40"/>
      <c r="G417" s="40"/>
      <c r="H417" s="40"/>
      <c r="I417" s="3">
        <v>22</v>
      </c>
      <c r="J417" s="3">
        <f t="shared" si="87"/>
        <v>8.8000000000000007</v>
      </c>
      <c r="K417" s="3">
        <v>15</v>
      </c>
      <c r="L417" s="3">
        <f t="shared" si="81"/>
        <v>6</v>
      </c>
      <c r="M417" s="3">
        <v>40</v>
      </c>
      <c r="N417" s="3">
        <f t="shared" si="82"/>
        <v>16</v>
      </c>
      <c r="O417" s="3">
        <v>20</v>
      </c>
      <c r="P417" s="3">
        <f t="shared" si="83"/>
        <v>12</v>
      </c>
      <c r="Q417" s="3">
        <v>20</v>
      </c>
      <c r="R417" s="3">
        <f t="shared" si="84"/>
        <v>12</v>
      </c>
      <c r="S417" s="3">
        <v>20</v>
      </c>
      <c r="T417" s="3">
        <f t="shared" si="85"/>
        <v>12</v>
      </c>
      <c r="U417" s="3">
        <f t="shared" si="86"/>
        <v>66.8</v>
      </c>
      <c r="V417" s="3"/>
      <c r="W417" s="6"/>
      <c r="X417" s="3">
        <f t="shared" si="80"/>
        <v>0</v>
      </c>
      <c r="Y417" s="3">
        <v>0</v>
      </c>
      <c r="Z417" s="3">
        <f t="shared" si="78"/>
        <v>66.8</v>
      </c>
      <c r="AA417" s="10">
        <v>86035</v>
      </c>
      <c r="AB417" s="10"/>
      <c r="AC417" s="10">
        <f t="shared" si="88"/>
        <v>43017.5</v>
      </c>
      <c r="AD417" s="1"/>
      <c r="AE417" s="1"/>
      <c r="AF417" s="1"/>
      <c r="AG417" s="1"/>
      <c r="AH417" s="35" t="s">
        <v>665</v>
      </c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/>
      <c r="BU417" s="61"/>
      <c r="BV417" s="61"/>
      <c r="BW417" s="61"/>
      <c r="BX417" s="61"/>
      <c r="BY417" s="61"/>
      <c r="BZ417" s="61"/>
      <c r="CA417" s="61"/>
      <c r="CB417" s="61"/>
      <c r="CC417" s="61"/>
      <c r="CD417" s="61"/>
      <c r="CE417" s="61"/>
      <c r="CF417" s="61"/>
      <c r="CG417" s="61"/>
      <c r="CH417" s="61"/>
      <c r="CI417" s="61"/>
      <c r="CJ417" s="61"/>
      <c r="CK417" s="61"/>
      <c r="CL417" s="61"/>
      <c r="CM417" s="61"/>
      <c r="CN417" s="61"/>
      <c r="CO417" s="61"/>
      <c r="CP417" s="61"/>
      <c r="CQ417" s="61"/>
      <c r="CR417" s="61"/>
      <c r="CS417" s="61"/>
      <c r="CT417" s="61"/>
      <c r="CU417" s="61"/>
      <c r="CV417" s="61"/>
    </row>
    <row r="418" spans="1:100" ht="38.4" customHeight="1" x14ac:dyDescent="0.3">
      <c r="A418" s="6">
        <v>415</v>
      </c>
      <c r="B418" s="7">
        <v>63586</v>
      </c>
      <c r="C418" s="40" t="s">
        <v>539</v>
      </c>
      <c r="D418" s="40"/>
      <c r="E418" s="40"/>
      <c r="F418" s="40"/>
      <c r="G418" s="40"/>
      <c r="H418" s="40"/>
      <c r="I418" s="3">
        <v>22</v>
      </c>
      <c r="J418" s="3">
        <f t="shared" si="87"/>
        <v>8.8000000000000007</v>
      </c>
      <c r="K418" s="3">
        <v>15</v>
      </c>
      <c r="L418" s="3">
        <f t="shared" si="81"/>
        <v>6</v>
      </c>
      <c r="M418" s="3">
        <v>40</v>
      </c>
      <c r="N418" s="3">
        <f t="shared" si="82"/>
        <v>16</v>
      </c>
      <c r="O418" s="3">
        <v>20</v>
      </c>
      <c r="P418" s="3">
        <f t="shared" si="83"/>
        <v>12</v>
      </c>
      <c r="Q418" s="3">
        <v>20</v>
      </c>
      <c r="R418" s="3">
        <f t="shared" si="84"/>
        <v>12</v>
      </c>
      <c r="S418" s="3">
        <v>20</v>
      </c>
      <c r="T418" s="3">
        <f t="shared" si="85"/>
        <v>12</v>
      </c>
      <c r="U418" s="3">
        <f t="shared" si="86"/>
        <v>66.8</v>
      </c>
      <c r="V418" s="3"/>
      <c r="W418" s="6"/>
      <c r="X418" s="3">
        <f t="shared" si="80"/>
        <v>0</v>
      </c>
      <c r="Y418" s="3">
        <v>0</v>
      </c>
      <c r="Z418" s="3">
        <f t="shared" si="78"/>
        <v>66.8</v>
      </c>
      <c r="AA418" s="10">
        <v>256467</v>
      </c>
      <c r="AB418" s="10"/>
      <c r="AC418" s="10">
        <f t="shared" si="88"/>
        <v>128233.5</v>
      </c>
      <c r="AD418" s="1"/>
      <c r="AE418" s="1"/>
      <c r="AF418" s="1"/>
      <c r="AG418" s="1"/>
      <c r="AH418" s="35" t="s">
        <v>665</v>
      </c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  <c r="BX418" s="61"/>
      <c r="BY418" s="61"/>
      <c r="BZ418" s="61"/>
      <c r="CA418" s="61"/>
      <c r="CB418" s="61"/>
      <c r="CC418" s="61"/>
      <c r="CD418" s="61"/>
      <c r="CE418" s="61"/>
      <c r="CF418" s="61"/>
      <c r="CG418" s="61"/>
      <c r="CH418" s="61"/>
      <c r="CI418" s="61"/>
      <c r="CJ418" s="61"/>
      <c r="CK418" s="61"/>
      <c r="CL418" s="61"/>
      <c r="CM418" s="61"/>
      <c r="CN418" s="61"/>
      <c r="CO418" s="61"/>
      <c r="CP418" s="61"/>
      <c r="CQ418" s="61"/>
      <c r="CR418" s="61"/>
      <c r="CS418" s="61"/>
      <c r="CT418" s="61"/>
      <c r="CU418" s="61"/>
      <c r="CV418" s="61"/>
    </row>
    <row r="419" spans="1:100" ht="38.4" customHeight="1" x14ac:dyDescent="0.3">
      <c r="A419" s="3">
        <v>416</v>
      </c>
      <c r="B419" s="7">
        <v>63612</v>
      </c>
      <c r="C419" s="40" t="s">
        <v>550</v>
      </c>
      <c r="D419" s="40"/>
      <c r="E419" s="40"/>
      <c r="F419" s="40"/>
      <c r="G419" s="40"/>
      <c r="H419" s="40"/>
      <c r="I419" s="3">
        <v>22</v>
      </c>
      <c r="J419" s="3">
        <f t="shared" si="87"/>
        <v>8.8000000000000007</v>
      </c>
      <c r="K419" s="3">
        <v>15</v>
      </c>
      <c r="L419" s="3">
        <f t="shared" si="81"/>
        <v>6</v>
      </c>
      <c r="M419" s="3">
        <v>40</v>
      </c>
      <c r="N419" s="3">
        <f t="shared" si="82"/>
        <v>16</v>
      </c>
      <c r="O419" s="3">
        <v>20</v>
      </c>
      <c r="P419" s="3">
        <f t="shared" si="83"/>
        <v>12</v>
      </c>
      <c r="Q419" s="3">
        <v>20</v>
      </c>
      <c r="R419" s="3">
        <f t="shared" si="84"/>
        <v>12</v>
      </c>
      <c r="S419" s="3">
        <v>20</v>
      </c>
      <c r="T419" s="3">
        <f t="shared" si="85"/>
        <v>12</v>
      </c>
      <c r="U419" s="3">
        <f t="shared" si="86"/>
        <v>66.8</v>
      </c>
      <c r="V419" s="3"/>
      <c r="W419" s="6"/>
      <c r="X419" s="3">
        <f t="shared" si="80"/>
        <v>0</v>
      </c>
      <c r="Y419" s="3">
        <v>0</v>
      </c>
      <c r="Z419" s="3">
        <f t="shared" si="78"/>
        <v>66.8</v>
      </c>
      <c r="AA419" s="10">
        <v>44025</v>
      </c>
      <c r="AB419" s="10"/>
      <c r="AC419" s="10">
        <f t="shared" si="88"/>
        <v>22012.5</v>
      </c>
      <c r="AD419" s="1"/>
      <c r="AE419" s="1"/>
      <c r="AF419" s="1"/>
      <c r="AG419" s="1"/>
      <c r="AH419" s="35" t="s">
        <v>665</v>
      </c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  <c r="BX419" s="61"/>
      <c r="BY419" s="61"/>
      <c r="BZ419" s="61"/>
      <c r="CA419" s="61"/>
      <c r="CB419" s="61"/>
      <c r="CC419" s="61"/>
      <c r="CD419" s="61"/>
      <c r="CE419" s="61"/>
      <c r="CF419" s="61"/>
      <c r="CG419" s="61"/>
      <c r="CH419" s="61"/>
      <c r="CI419" s="61"/>
      <c r="CJ419" s="61"/>
      <c r="CK419" s="61"/>
      <c r="CL419" s="61"/>
      <c r="CM419" s="61"/>
      <c r="CN419" s="61"/>
      <c r="CO419" s="61"/>
      <c r="CP419" s="61"/>
      <c r="CQ419" s="61"/>
      <c r="CR419" s="61"/>
      <c r="CS419" s="61"/>
      <c r="CT419" s="61"/>
      <c r="CU419" s="61"/>
      <c r="CV419" s="61"/>
    </row>
    <row r="420" spans="1:100" ht="38.4" customHeight="1" x14ac:dyDescent="0.3">
      <c r="A420" s="3">
        <v>417</v>
      </c>
      <c r="B420" s="7">
        <v>63685</v>
      </c>
      <c r="C420" s="40" t="s">
        <v>587</v>
      </c>
      <c r="D420" s="40"/>
      <c r="E420" s="40"/>
      <c r="F420" s="40"/>
      <c r="G420" s="40"/>
      <c r="H420" s="40"/>
      <c r="I420" s="3">
        <v>22</v>
      </c>
      <c r="J420" s="3">
        <f t="shared" si="87"/>
        <v>8.8000000000000007</v>
      </c>
      <c r="K420" s="3">
        <v>15</v>
      </c>
      <c r="L420" s="3">
        <f t="shared" si="81"/>
        <v>6</v>
      </c>
      <c r="M420" s="3">
        <v>40</v>
      </c>
      <c r="N420" s="3">
        <f t="shared" si="82"/>
        <v>16</v>
      </c>
      <c r="O420" s="3">
        <v>20</v>
      </c>
      <c r="P420" s="3">
        <f t="shared" si="83"/>
        <v>12</v>
      </c>
      <c r="Q420" s="3">
        <v>20</v>
      </c>
      <c r="R420" s="3">
        <f t="shared" si="84"/>
        <v>12</v>
      </c>
      <c r="S420" s="3">
        <v>20</v>
      </c>
      <c r="T420" s="3">
        <f t="shared" si="85"/>
        <v>12</v>
      </c>
      <c r="U420" s="3">
        <f t="shared" si="86"/>
        <v>66.8</v>
      </c>
      <c r="V420" s="3"/>
      <c r="W420" s="6"/>
      <c r="X420" s="3">
        <f t="shared" si="80"/>
        <v>0</v>
      </c>
      <c r="Y420" s="3">
        <v>0</v>
      </c>
      <c r="Z420" s="3">
        <f t="shared" si="78"/>
        <v>66.8</v>
      </c>
      <c r="AA420" s="10">
        <v>101762.94</v>
      </c>
      <c r="AB420" s="10"/>
      <c r="AC420" s="10">
        <f t="shared" si="88"/>
        <v>50881.47</v>
      </c>
      <c r="AD420" s="1"/>
      <c r="AE420" s="1"/>
      <c r="AF420" s="1"/>
      <c r="AG420" s="1"/>
      <c r="AH420" s="35" t="s">
        <v>665</v>
      </c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  <c r="BX420" s="61"/>
      <c r="BY420" s="61"/>
      <c r="BZ420" s="61"/>
      <c r="CA420" s="61"/>
      <c r="CB420" s="61"/>
      <c r="CC420" s="61"/>
      <c r="CD420" s="61"/>
      <c r="CE420" s="61"/>
      <c r="CF420" s="61"/>
      <c r="CG420" s="61"/>
      <c r="CH420" s="61"/>
      <c r="CI420" s="61"/>
      <c r="CJ420" s="61"/>
      <c r="CK420" s="61"/>
      <c r="CL420" s="61"/>
      <c r="CM420" s="61"/>
      <c r="CN420" s="61"/>
      <c r="CO420" s="61"/>
      <c r="CP420" s="61"/>
      <c r="CQ420" s="61"/>
      <c r="CR420" s="61"/>
      <c r="CS420" s="61"/>
      <c r="CT420" s="61"/>
      <c r="CU420" s="61"/>
      <c r="CV420" s="61"/>
    </row>
    <row r="421" spans="1:100" ht="38.4" customHeight="1" x14ac:dyDescent="0.3">
      <c r="A421" s="3">
        <v>418</v>
      </c>
      <c r="B421" s="7">
        <v>63720</v>
      </c>
      <c r="C421" s="40" t="s">
        <v>617</v>
      </c>
      <c r="D421" s="40"/>
      <c r="E421" s="40"/>
      <c r="F421" s="40"/>
      <c r="G421" s="40"/>
      <c r="H421" s="40"/>
      <c r="I421" s="3">
        <v>22</v>
      </c>
      <c r="J421" s="3">
        <f t="shared" si="87"/>
        <v>8.8000000000000007</v>
      </c>
      <c r="K421" s="4">
        <v>30</v>
      </c>
      <c r="L421" s="3">
        <f>K421*40/100</f>
        <v>12</v>
      </c>
      <c r="M421" s="3">
        <v>40</v>
      </c>
      <c r="N421" s="3">
        <f t="shared" si="82"/>
        <v>16</v>
      </c>
      <c r="O421" s="3">
        <v>20</v>
      </c>
      <c r="P421" s="3">
        <f>O421*60/100</f>
        <v>12</v>
      </c>
      <c r="Q421" s="3">
        <v>10</v>
      </c>
      <c r="R421" s="3">
        <f>Q421*60/100</f>
        <v>6</v>
      </c>
      <c r="S421" s="3">
        <v>20</v>
      </c>
      <c r="T421" s="3">
        <f>S421*60/100</f>
        <v>12</v>
      </c>
      <c r="U421" s="3">
        <f t="shared" si="86"/>
        <v>66.8</v>
      </c>
      <c r="V421" s="3"/>
      <c r="W421" s="6"/>
      <c r="X421" s="3">
        <f t="shared" si="80"/>
        <v>0</v>
      </c>
      <c r="Y421" s="3">
        <v>0</v>
      </c>
      <c r="Z421" s="3">
        <f t="shared" si="78"/>
        <v>66.8</v>
      </c>
      <c r="AA421" s="10">
        <v>210501.8</v>
      </c>
      <c r="AB421" s="10"/>
      <c r="AC421" s="10">
        <f t="shared" si="88"/>
        <v>105250.9</v>
      </c>
      <c r="AD421" s="1"/>
      <c r="AE421" s="1"/>
      <c r="AF421" s="1"/>
      <c r="AG421" s="1"/>
      <c r="AH421" s="35" t="s">
        <v>665</v>
      </c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  <c r="BY421" s="61"/>
      <c r="BZ421" s="61"/>
      <c r="CA421" s="61"/>
      <c r="CB421" s="61"/>
      <c r="CC421" s="61"/>
      <c r="CD421" s="61"/>
      <c r="CE421" s="61"/>
      <c r="CF421" s="61"/>
      <c r="CG421" s="61"/>
      <c r="CH421" s="61"/>
      <c r="CI421" s="61"/>
      <c r="CJ421" s="61"/>
      <c r="CK421" s="61"/>
      <c r="CL421" s="61"/>
      <c r="CM421" s="61"/>
      <c r="CN421" s="61"/>
      <c r="CO421" s="61"/>
      <c r="CP421" s="61"/>
      <c r="CQ421" s="61"/>
      <c r="CR421" s="61"/>
      <c r="CS421" s="61"/>
      <c r="CT421" s="61"/>
      <c r="CU421" s="61"/>
      <c r="CV421" s="61"/>
    </row>
    <row r="422" spans="1:100" ht="38.4" customHeight="1" x14ac:dyDescent="0.3">
      <c r="A422" s="6">
        <v>419</v>
      </c>
      <c r="B422" s="7">
        <v>63721</v>
      </c>
      <c r="C422" s="40" t="s">
        <v>618</v>
      </c>
      <c r="D422" s="40"/>
      <c r="E422" s="40"/>
      <c r="F422" s="40"/>
      <c r="G422" s="40"/>
      <c r="H422" s="40"/>
      <c r="I422" s="3">
        <v>22</v>
      </c>
      <c r="J422" s="3">
        <f t="shared" si="87"/>
        <v>8.8000000000000007</v>
      </c>
      <c r="K422" s="4">
        <v>30</v>
      </c>
      <c r="L422" s="3">
        <f>K422*40/100</f>
        <v>12</v>
      </c>
      <c r="M422" s="3">
        <v>40</v>
      </c>
      <c r="N422" s="3">
        <f t="shared" si="82"/>
        <v>16</v>
      </c>
      <c r="O422" s="3">
        <v>20</v>
      </c>
      <c r="P422" s="3">
        <f>O422*60/100</f>
        <v>12</v>
      </c>
      <c r="Q422" s="3">
        <v>10</v>
      </c>
      <c r="R422" s="3">
        <f>Q422*60/100</f>
        <v>6</v>
      </c>
      <c r="S422" s="3">
        <v>20</v>
      </c>
      <c r="T422" s="3">
        <f>S422*60/100</f>
        <v>12</v>
      </c>
      <c r="U422" s="3">
        <f t="shared" si="86"/>
        <v>66.8</v>
      </c>
      <c r="V422" s="3"/>
      <c r="W422" s="6"/>
      <c r="X422" s="3">
        <f t="shared" si="80"/>
        <v>0</v>
      </c>
      <c r="Y422" s="3">
        <v>0</v>
      </c>
      <c r="Z422" s="3">
        <f t="shared" ref="Z422:Z480" si="89">Y422+X422+U422</f>
        <v>66.8</v>
      </c>
      <c r="AA422" s="10">
        <v>74400</v>
      </c>
      <c r="AB422" s="10"/>
      <c r="AC422" s="10">
        <f t="shared" si="88"/>
        <v>37200</v>
      </c>
      <c r="AD422" s="1"/>
      <c r="AE422" s="1"/>
      <c r="AF422" s="1"/>
      <c r="AG422" s="1"/>
      <c r="AH422" s="35" t="s">
        <v>665</v>
      </c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  <c r="BK422" s="61"/>
      <c r="BL422" s="61"/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  <c r="BY422" s="61"/>
      <c r="BZ422" s="61"/>
      <c r="CA422" s="61"/>
      <c r="CB422" s="61"/>
      <c r="CC422" s="61"/>
      <c r="CD422" s="61"/>
      <c r="CE422" s="61"/>
      <c r="CF422" s="61"/>
      <c r="CG422" s="61"/>
      <c r="CH422" s="61"/>
      <c r="CI422" s="61"/>
      <c r="CJ422" s="61"/>
      <c r="CK422" s="61"/>
      <c r="CL422" s="61"/>
      <c r="CM422" s="61"/>
      <c r="CN422" s="61"/>
      <c r="CO422" s="61"/>
      <c r="CP422" s="61"/>
      <c r="CQ422" s="61"/>
      <c r="CR422" s="61"/>
      <c r="CS422" s="61"/>
      <c r="CT422" s="61"/>
      <c r="CU422" s="61"/>
      <c r="CV422" s="61"/>
    </row>
    <row r="423" spans="1:100" ht="38.4" customHeight="1" x14ac:dyDescent="0.3">
      <c r="A423" s="3">
        <v>420</v>
      </c>
      <c r="B423" s="7">
        <v>63734</v>
      </c>
      <c r="C423" s="40" t="s">
        <v>628</v>
      </c>
      <c r="D423" s="40"/>
      <c r="E423" s="40"/>
      <c r="F423" s="40"/>
      <c r="G423" s="40"/>
      <c r="H423" s="40"/>
      <c r="I423" s="3">
        <v>15</v>
      </c>
      <c r="J423" s="3">
        <f t="shared" si="87"/>
        <v>6</v>
      </c>
      <c r="K423" s="3">
        <v>22</v>
      </c>
      <c r="L423" s="3">
        <f t="shared" ref="L423:L480" si="90">K423/100*40</f>
        <v>8.8000000000000007</v>
      </c>
      <c r="M423" s="3">
        <v>40</v>
      </c>
      <c r="N423" s="3">
        <f t="shared" si="82"/>
        <v>16</v>
      </c>
      <c r="O423" s="3">
        <v>30</v>
      </c>
      <c r="P423" s="3">
        <f t="shared" ref="P423:P480" si="91">O423/100*60</f>
        <v>18</v>
      </c>
      <c r="Q423" s="3">
        <v>10</v>
      </c>
      <c r="R423" s="3">
        <f t="shared" ref="R423:R480" si="92">Q423/100*60</f>
        <v>6</v>
      </c>
      <c r="S423" s="3">
        <v>20</v>
      </c>
      <c r="T423" s="3">
        <f t="shared" ref="T423:T480" si="93">S423/100*60</f>
        <v>12</v>
      </c>
      <c r="U423" s="3">
        <f t="shared" si="86"/>
        <v>66.8</v>
      </c>
      <c r="V423" s="3"/>
      <c r="W423" s="6"/>
      <c r="X423" s="3">
        <f t="shared" si="80"/>
        <v>0</v>
      </c>
      <c r="Y423" s="3">
        <v>0</v>
      </c>
      <c r="Z423" s="3">
        <f t="shared" si="89"/>
        <v>66.8</v>
      </c>
      <c r="AA423" s="10">
        <v>42884.41</v>
      </c>
      <c r="AB423" s="10"/>
      <c r="AC423" s="10">
        <f t="shared" si="88"/>
        <v>21442.205000000002</v>
      </c>
      <c r="AD423" s="1"/>
      <c r="AE423" s="1"/>
      <c r="AF423" s="1"/>
      <c r="AG423" s="1"/>
      <c r="AH423" s="35" t="s">
        <v>665</v>
      </c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  <c r="BX423" s="61"/>
      <c r="BY423" s="61"/>
      <c r="BZ423" s="61"/>
      <c r="CA423" s="61"/>
      <c r="CB423" s="61"/>
      <c r="CC423" s="61"/>
      <c r="CD423" s="61"/>
      <c r="CE423" s="61"/>
      <c r="CF423" s="61"/>
      <c r="CG423" s="61"/>
      <c r="CH423" s="61"/>
      <c r="CI423" s="61"/>
      <c r="CJ423" s="61"/>
      <c r="CK423" s="61"/>
      <c r="CL423" s="61"/>
      <c r="CM423" s="61"/>
      <c r="CN423" s="61"/>
      <c r="CO423" s="61"/>
      <c r="CP423" s="61"/>
      <c r="CQ423" s="61"/>
      <c r="CR423" s="61"/>
      <c r="CS423" s="61"/>
      <c r="CT423" s="61"/>
      <c r="CU423" s="61"/>
      <c r="CV423" s="61"/>
    </row>
    <row r="424" spans="1:100" ht="38.4" customHeight="1" x14ac:dyDescent="0.3">
      <c r="A424" s="3">
        <v>421</v>
      </c>
      <c r="B424" s="7">
        <v>63735</v>
      </c>
      <c r="C424" s="40" t="s">
        <v>629</v>
      </c>
      <c r="D424" s="40"/>
      <c r="E424" s="40"/>
      <c r="F424" s="40"/>
      <c r="G424" s="40"/>
      <c r="H424" s="40"/>
      <c r="I424" s="3">
        <v>15</v>
      </c>
      <c r="J424" s="3">
        <f t="shared" si="87"/>
        <v>6</v>
      </c>
      <c r="K424" s="3">
        <v>22</v>
      </c>
      <c r="L424" s="3">
        <f t="shared" si="90"/>
        <v>8.8000000000000007</v>
      </c>
      <c r="M424" s="3">
        <v>40</v>
      </c>
      <c r="N424" s="3">
        <f t="shared" si="82"/>
        <v>16</v>
      </c>
      <c r="O424" s="3">
        <v>30</v>
      </c>
      <c r="P424" s="3">
        <f t="shared" si="91"/>
        <v>18</v>
      </c>
      <c r="Q424" s="3">
        <v>10</v>
      </c>
      <c r="R424" s="3">
        <f t="shared" si="92"/>
        <v>6</v>
      </c>
      <c r="S424" s="3">
        <v>20</v>
      </c>
      <c r="T424" s="3">
        <f t="shared" si="93"/>
        <v>12</v>
      </c>
      <c r="U424" s="3">
        <f t="shared" si="86"/>
        <v>66.8</v>
      </c>
      <c r="V424" s="3"/>
      <c r="W424" s="6"/>
      <c r="X424" s="3">
        <f t="shared" si="80"/>
        <v>0</v>
      </c>
      <c r="Y424" s="3">
        <v>0</v>
      </c>
      <c r="Z424" s="3">
        <f t="shared" si="89"/>
        <v>66.8</v>
      </c>
      <c r="AA424" s="10">
        <v>118308.17</v>
      </c>
      <c r="AB424" s="10"/>
      <c r="AC424" s="10">
        <f t="shared" si="88"/>
        <v>59154.084999999999</v>
      </c>
      <c r="AD424" s="1"/>
      <c r="AE424" s="1"/>
      <c r="AF424" s="1"/>
      <c r="AG424" s="1"/>
      <c r="AH424" s="35" t="s">
        <v>665</v>
      </c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  <c r="BY424" s="61"/>
      <c r="BZ424" s="61"/>
      <c r="CA424" s="61"/>
      <c r="CB424" s="61"/>
      <c r="CC424" s="61"/>
      <c r="CD424" s="61"/>
      <c r="CE424" s="61"/>
      <c r="CF424" s="61"/>
      <c r="CG424" s="61"/>
      <c r="CH424" s="61"/>
      <c r="CI424" s="61"/>
      <c r="CJ424" s="61"/>
      <c r="CK424" s="61"/>
      <c r="CL424" s="61"/>
      <c r="CM424" s="61"/>
      <c r="CN424" s="61"/>
      <c r="CO424" s="61"/>
      <c r="CP424" s="61"/>
      <c r="CQ424" s="61"/>
      <c r="CR424" s="61"/>
      <c r="CS424" s="61"/>
      <c r="CT424" s="61"/>
      <c r="CU424" s="61"/>
      <c r="CV424" s="61"/>
    </row>
    <row r="425" spans="1:100" ht="38.4" customHeight="1" x14ac:dyDescent="0.3">
      <c r="A425" s="3">
        <v>422</v>
      </c>
      <c r="B425" s="7">
        <v>63737</v>
      </c>
      <c r="C425" s="40" t="s">
        <v>630</v>
      </c>
      <c r="D425" s="40"/>
      <c r="E425" s="40"/>
      <c r="F425" s="40"/>
      <c r="G425" s="40"/>
      <c r="H425" s="40"/>
      <c r="I425" s="3">
        <v>15</v>
      </c>
      <c r="J425" s="3">
        <f t="shared" si="87"/>
        <v>6</v>
      </c>
      <c r="K425" s="3">
        <v>22</v>
      </c>
      <c r="L425" s="3">
        <f t="shared" si="90"/>
        <v>8.8000000000000007</v>
      </c>
      <c r="M425" s="3">
        <v>40</v>
      </c>
      <c r="N425" s="3">
        <f t="shared" si="82"/>
        <v>16</v>
      </c>
      <c r="O425" s="3">
        <v>10</v>
      </c>
      <c r="P425" s="3">
        <f t="shared" si="91"/>
        <v>6</v>
      </c>
      <c r="Q425" s="3">
        <v>30</v>
      </c>
      <c r="R425" s="3">
        <f t="shared" si="92"/>
        <v>18</v>
      </c>
      <c r="S425" s="3">
        <v>20</v>
      </c>
      <c r="T425" s="3">
        <f t="shared" si="93"/>
        <v>12</v>
      </c>
      <c r="U425" s="3">
        <f t="shared" si="86"/>
        <v>66.8</v>
      </c>
      <c r="V425" s="3"/>
      <c r="W425" s="6"/>
      <c r="X425" s="3">
        <f t="shared" si="80"/>
        <v>0</v>
      </c>
      <c r="Y425" s="3">
        <v>0</v>
      </c>
      <c r="Z425" s="3">
        <f t="shared" si="89"/>
        <v>66.8</v>
      </c>
      <c r="AA425" s="10">
        <v>101646</v>
      </c>
      <c r="AB425" s="10"/>
      <c r="AC425" s="10">
        <f t="shared" si="88"/>
        <v>50823</v>
      </c>
      <c r="AD425" s="1"/>
      <c r="AE425" s="1"/>
      <c r="AF425" s="1"/>
      <c r="AG425" s="1"/>
      <c r="AH425" s="35" t="s">
        <v>665</v>
      </c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  <c r="BY425" s="61"/>
      <c r="BZ425" s="61"/>
      <c r="CA425" s="61"/>
      <c r="CB425" s="61"/>
      <c r="CC425" s="61"/>
      <c r="CD425" s="61"/>
      <c r="CE425" s="61"/>
      <c r="CF425" s="61"/>
      <c r="CG425" s="61"/>
      <c r="CH425" s="61"/>
      <c r="CI425" s="61"/>
      <c r="CJ425" s="61"/>
      <c r="CK425" s="61"/>
      <c r="CL425" s="61"/>
      <c r="CM425" s="61"/>
      <c r="CN425" s="61"/>
      <c r="CO425" s="61"/>
      <c r="CP425" s="61"/>
      <c r="CQ425" s="61"/>
      <c r="CR425" s="61"/>
      <c r="CS425" s="61"/>
      <c r="CT425" s="61"/>
      <c r="CU425" s="61"/>
      <c r="CV425" s="61"/>
    </row>
    <row r="426" spans="1:100" ht="38.4" customHeight="1" x14ac:dyDescent="0.3">
      <c r="A426" s="6">
        <v>423</v>
      </c>
      <c r="B426" s="7">
        <v>63841</v>
      </c>
      <c r="C426" s="40" t="s">
        <v>639</v>
      </c>
      <c r="D426" s="40"/>
      <c r="E426" s="40"/>
      <c r="F426" s="40"/>
      <c r="G426" s="40"/>
      <c r="H426" s="40"/>
      <c r="I426" s="3">
        <v>22</v>
      </c>
      <c r="J426" s="3">
        <f t="shared" si="87"/>
        <v>8.8000000000000007</v>
      </c>
      <c r="K426" s="3">
        <v>15</v>
      </c>
      <c r="L426" s="3">
        <f t="shared" si="90"/>
        <v>6</v>
      </c>
      <c r="M426" s="3">
        <v>40</v>
      </c>
      <c r="N426" s="3">
        <f t="shared" si="82"/>
        <v>16</v>
      </c>
      <c r="O426" s="3">
        <v>20</v>
      </c>
      <c r="P426" s="3">
        <f t="shared" si="91"/>
        <v>12</v>
      </c>
      <c r="Q426" s="3">
        <v>20</v>
      </c>
      <c r="R426" s="3">
        <f t="shared" si="92"/>
        <v>12</v>
      </c>
      <c r="S426" s="3">
        <v>20</v>
      </c>
      <c r="T426" s="3">
        <f t="shared" si="93"/>
        <v>12</v>
      </c>
      <c r="U426" s="3">
        <f t="shared" si="86"/>
        <v>66.8</v>
      </c>
      <c r="V426" s="3"/>
      <c r="W426" s="6"/>
      <c r="X426" s="3">
        <f t="shared" si="80"/>
        <v>0</v>
      </c>
      <c r="Y426" s="3">
        <v>0</v>
      </c>
      <c r="Z426" s="3">
        <f t="shared" si="89"/>
        <v>66.8</v>
      </c>
      <c r="AA426" s="10">
        <v>55158</v>
      </c>
      <c r="AB426" s="10"/>
      <c r="AC426" s="10">
        <f t="shared" si="88"/>
        <v>27579</v>
      </c>
      <c r="AD426" s="1"/>
      <c r="AE426" s="1"/>
      <c r="AF426" s="1"/>
      <c r="AG426" s="1"/>
      <c r="AH426" s="35" t="s">
        <v>665</v>
      </c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  <c r="BY426" s="61"/>
      <c r="BZ426" s="61"/>
      <c r="CA426" s="61"/>
      <c r="CB426" s="61"/>
      <c r="CC426" s="61"/>
      <c r="CD426" s="61"/>
      <c r="CE426" s="61"/>
      <c r="CF426" s="61"/>
      <c r="CG426" s="61"/>
      <c r="CH426" s="61"/>
      <c r="CI426" s="61"/>
      <c r="CJ426" s="61"/>
      <c r="CK426" s="61"/>
      <c r="CL426" s="61"/>
      <c r="CM426" s="61"/>
      <c r="CN426" s="61"/>
      <c r="CO426" s="61"/>
      <c r="CP426" s="61"/>
      <c r="CQ426" s="61"/>
      <c r="CR426" s="61"/>
      <c r="CS426" s="61"/>
      <c r="CT426" s="61"/>
      <c r="CU426" s="61"/>
      <c r="CV426" s="61"/>
    </row>
    <row r="427" spans="1:100" ht="38.4" customHeight="1" x14ac:dyDescent="0.3">
      <c r="A427" s="3">
        <v>424</v>
      </c>
      <c r="B427" s="7">
        <v>62354</v>
      </c>
      <c r="C427" s="40" t="s">
        <v>160</v>
      </c>
      <c r="D427" s="40"/>
      <c r="E427" s="40"/>
      <c r="F427" s="40"/>
      <c r="G427" s="40"/>
      <c r="H427" s="40"/>
      <c r="I427" s="3">
        <v>15</v>
      </c>
      <c r="J427" s="3">
        <f t="shared" si="87"/>
        <v>6</v>
      </c>
      <c r="K427" s="3">
        <v>30</v>
      </c>
      <c r="L427" s="3">
        <f t="shared" si="90"/>
        <v>12</v>
      </c>
      <c r="M427" s="3">
        <v>40</v>
      </c>
      <c r="N427" s="3">
        <f t="shared" si="82"/>
        <v>16</v>
      </c>
      <c r="O427" s="3">
        <v>10</v>
      </c>
      <c r="P427" s="3">
        <f t="shared" si="91"/>
        <v>6</v>
      </c>
      <c r="Q427" s="3">
        <v>20</v>
      </c>
      <c r="R427" s="3">
        <f t="shared" si="92"/>
        <v>12</v>
      </c>
      <c r="S427" s="3">
        <v>20</v>
      </c>
      <c r="T427" s="3">
        <f t="shared" si="93"/>
        <v>12</v>
      </c>
      <c r="U427" s="3">
        <f t="shared" si="86"/>
        <v>64</v>
      </c>
      <c r="V427" s="3" t="s">
        <v>20</v>
      </c>
      <c r="W427" s="3" t="s">
        <v>20</v>
      </c>
      <c r="X427" s="3">
        <v>2.5</v>
      </c>
      <c r="Y427" s="3">
        <v>0</v>
      </c>
      <c r="Z427" s="3">
        <f t="shared" si="89"/>
        <v>66.5</v>
      </c>
      <c r="AA427" s="10">
        <v>53288</v>
      </c>
      <c r="AB427" s="10"/>
      <c r="AC427" s="10">
        <f t="shared" si="88"/>
        <v>26644</v>
      </c>
      <c r="AD427" s="1"/>
      <c r="AE427" s="1"/>
      <c r="AF427" s="1"/>
      <c r="AG427" s="1"/>
      <c r="AH427" s="35" t="s">
        <v>665</v>
      </c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61"/>
      <c r="CC427" s="61"/>
      <c r="CD427" s="61"/>
      <c r="CE427" s="61"/>
      <c r="CF427" s="61"/>
      <c r="CG427" s="61"/>
      <c r="CH427" s="61"/>
      <c r="CI427" s="61"/>
      <c r="CJ427" s="61"/>
      <c r="CK427" s="61"/>
      <c r="CL427" s="61"/>
      <c r="CM427" s="61"/>
      <c r="CN427" s="61"/>
      <c r="CO427" s="61"/>
      <c r="CP427" s="61"/>
      <c r="CQ427" s="61"/>
      <c r="CR427" s="61"/>
      <c r="CS427" s="61"/>
      <c r="CT427" s="61"/>
      <c r="CU427" s="61"/>
      <c r="CV427" s="61"/>
    </row>
    <row r="428" spans="1:100" ht="38.4" customHeight="1" x14ac:dyDescent="0.3">
      <c r="A428" s="3">
        <v>425</v>
      </c>
      <c r="B428" s="7">
        <v>63359</v>
      </c>
      <c r="C428" s="40" t="s">
        <v>439</v>
      </c>
      <c r="D428" s="40"/>
      <c r="E428" s="40"/>
      <c r="F428" s="40"/>
      <c r="G428" s="40"/>
      <c r="H428" s="40"/>
      <c r="I428" s="3">
        <v>15</v>
      </c>
      <c r="J428" s="3">
        <f t="shared" si="87"/>
        <v>6</v>
      </c>
      <c r="K428" s="3">
        <v>15</v>
      </c>
      <c r="L428" s="3">
        <f t="shared" si="90"/>
        <v>6</v>
      </c>
      <c r="M428" s="3">
        <v>40</v>
      </c>
      <c r="N428" s="3">
        <f t="shared" si="82"/>
        <v>16</v>
      </c>
      <c r="O428" s="3">
        <v>30</v>
      </c>
      <c r="P428" s="3">
        <f t="shared" si="91"/>
        <v>18</v>
      </c>
      <c r="Q428" s="3">
        <v>10</v>
      </c>
      <c r="R428" s="3">
        <f t="shared" si="92"/>
        <v>6</v>
      </c>
      <c r="S428" s="3">
        <v>20</v>
      </c>
      <c r="T428" s="3">
        <f t="shared" si="93"/>
        <v>12</v>
      </c>
      <c r="U428" s="3">
        <f t="shared" si="86"/>
        <v>64</v>
      </c>
      <c r="V428" s="3"/>
      <c r="W428" s="6"/>
      <c r="X428" s="3">
        <f>+V428+W428</f>
        <v>0</v>
      </c>
      <c r="Y428" s="3">
        <v>2.5</v>
      </c>
      <c r="Z428" s="3">
        <f t="shared" si="89"/>
        <v>66.5</v>
      </c>
      <c r="AA428" s="10">
        <v>51098.13</v>
      </c>
      <c r="AB428" s="10"/>
      <c r="AC428" s="10">
        <f t="shared" si="88"/>
        <v>25549.064999999999</v>
      </c>
      <c r="AD428" s="1"/>
      <c r="AE428" s="1"/>
      <c r="AF428" s="1"/>
      <c r="AG428" s="1"/>
      <c r="AH428" s="35" t="s">
        <v>665</v>
      </c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  <c r="BY428" s="61"/>
      <c r="BZ428" s="61"/>
      <c r="CA428" s="61"/>
      <c r="CB428" s="61"/>
      <c r="CC428" s="61"/>
      <c r="CD428" s="61"/>
      <c r="CE428" s="61"/>
      <c r="CF428" s="61"/>
      <c r="CG428" s="61"/>
      <c r="CH428" s="61"/>
      <c r="CI428" s="61"/>
      <c r="CJ428" s="61"/>
      <c r="CK428" s="61"/>
      <c r="CL428" s="61"/>
      <c r="CM428" s="61"/>
      <c r="CN428" s="61"/>
      <c r="CO428" s="61"/>
      <c r="CP428" s="61"/>
      <c r="CQ428" s="61"/>
      <c r="CR428" s="61"/>
      <c r="CS428" s="61"/>
      <c r="CT428" s="61"/>
      <c r="CU428" s="61"/>
      <c r="CV428" s="61"/>
    </row>
    <row r="429" spans="1:100" ht="38.4" customHeight="1" x14ac:dyDescent="0.3">
      <c r="A429" s="3">
        <v>426</v>
      </c>
      <c r="B429" s="7">
        <v>63548</v>
      </c>
      <c r="C429" s="40" t="s">
        <v>520</v>
      </c>
      <c r="D429" s="40"/>
      <c r="E429" s="40"/>
      <c r="F429" s="40"/>
      <c r="G429" s="40"/>
      <c r="H429" s="40"/>
      <c r="I429" s="3">
        <v>15</v>
      </c>
      <c r="J429" s="3">
        <f t="shared" si="87"/>
        <v>6</v>
      </c>
      <c r="K429" s="3">
        <v>30</v>
      </c>
      <c r="L429" s="3">
        <f t="shared" si="90"/>
        <v>12</v>
      </c>
      <c r="M429" s="3">
        <v>40</v>
      </c>
      <c r="N429" s="3">
        <f t="shared" si="82"/>
        <v>16</v>
      </c>
      <c r="O429" s="3">
        <v>10</v>
      </c>
      <c r="P429" s="3">
        <f t="shared" si="91"/>
        <v>6</v>
      </c>
      <c r="Q429" s="3">
        <v>20</v>
      </c>
      <c r="R429" s="3">
        <f t="shared" si="92"/>
        <v>12</v>
      </c>
      <c r="S429" s="3">
        <v>20</v>
      </c>
      <c r="T429" s="3">
        <f t="shared" si="93"/>
        <v>12</v>
      </c>
      <c r="U429" s="3">
        <f t="shared" si="86"/>
        <v>64</v>
      </c>
      <c r="V429" s="3" t="s">
        <v>20</v>
      </c>
      <c r="W429" s="3" t="s">
        <v>20</v>
      </c>
      <c r="X429" s="3">
        <v>2.5</v>
      </c>
      <c r="Y429" s="3">
        <v>0</v>
      </c>
      <c r="Z429" s="3">
        <f t="shared" si="89"/>
        <v>66.5</v>
      </c>
      <c r="AA429" s="10">
        <v>382650</v>
      </c>
      <c r="AB429" s="10"/>
      <c r="AC429" s="10">
        <f t="shared" si="88"/>
        <v>191325</v>
      </c>
      <c r="AD429" s="1"/>
      <c r="AE429" s="1"/>
      <c r="AF429" s="1"/>
      <c r="AG429" s="1"/>
      <c r="AH429" s="35" t="s">
        <v>665</v>
      </c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  <c r="BY429" s="61"/>
      <c r="BZ429" s="61"/>
      <c r="CA429" s="61"/>
      <c r="CB429" s="61"/>
      <c r="CC429" s="61"/>
      <c r="CD429" s="61"/>
      <c r="CE429" s="61"/>
      <c r="CF429" s="61"/>
      <c r="CG429" s="61"/>
      <c r="CH429" s="61"/>
      <c r="CI429" s="61"/>
      <c r="CJ429" s="61"/>
      <c r="CK429" s="61"/>
      <c r="CL429" s="61"/>
      <c r="CM429" s="61"/>
      <c r="CN429" s="61"/>
      <c r="CO429" s="61"/>
      <c r="CP429" s="61"/>
      <c r="CQ429" s="61"/>
      <c r="CR429" s="61"/>
      <c r="CS429" s="61"/>
      <c r="CT429" s="61"/>
      <c r="CU429" s="61"/>
      <c r="CV429" s="61"/>
    </row>
    <row r="430" spans="1:100" ht="38.4" customHeight="1" x14ac:dyDescent="0.3">
      <c r="A430" s="6">
        <v>427</v>
      </c>
      <c r="B430" s="7">
        <v>62951</v>
      </c>
      <c r="C430" s="40" t="s">
        <v>44</v>
      </c>
      <c r="D430" s="40"/>
      <c r="E430" s="40"/>
      <c r="F430" s="40"/>
      <c r="G430" s="40"/>
      <c r="H430" s="40"/>
      <c r="I430" s="3">
        <v>22</v>
      </c>
      <c r="J430" s="3">
        <f t="shared" si="87"/>
        <v>8.8000000000000007</v>
      </c>
      <c r="K430" s="3">
        <v>22</v>
      </c>
      <c r="L430" s="3">
        <f t="shared" si="90"/>
        <v>8.8000000000000007</v>
      </c>
      <c r="M430" s="3">
        <v>40</v>
      </c>
      <c r="N430" s="3">
        <f t="shared" si="82"/>
        <v>16</v>
      </c>
      <c r="O430" s="3">
        <v>20</v>
      </c>
      <c r="P430" s="3">
        <f t="shared" si="91"/>
        <v>12</v>
      </c>
      <c r="Q430" s="3">
        <v>10</v>
      </c>
      <c r="R430" s="3">
        <f t="shared" si="92"/>
        <v>6</v>
      </c>
      <c r="S430" s="3">
        <v>20</v>
      </c>
      <c r="T430" s="3">
        <f t="shared" si="93"/>
        <v>12</v>
      </c>
      <c r="U430" s="3">
        <f t="shared" si="86"/>
        <v>63.6</v>
      </c>
      <c r="V430" s="3"/>
      <c r="W430" s="6"/>
      <c r="X430" s="3">
        <v>0</v>
      </c>
      <c r="Y430" s="3">
        <v>2.5</v>
      </c>
      <c r="Z430" s="3">
        <f t="shared" si="89"/>
        <v>66.099999999999994</v>
      </c>
      <c r="AA430" s="10">
        <v>101992</v>
      </c>
      <c r="AB430" s="10"/>
      <c r="AC430" s="10">
        <f t="shared" si="88"/>
        <v>50996</v>
      </c>
      <c r="AD430" s="1"/>
      <c r="AE430" s="1"/>
      <c r="AF430" s="1"/>
      <c r="AG430" s="1"/>
      <c r="AH430" s="35" t="s">
        <v>665</v>
      </c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  <c r="CA430" s="61"/>
      <c r="CB430" s="61"/>
      <c r="CC430" s="61"/>
      <c r="CD430" s="61"/>
      <c r="CE430" s="61"/>
      <c r="CF430" s="61"/>
      <c r="CG430" s="61"/>
      <c r="CH430" s="61"/>
      <c r="CI430" s="61"/>
      <c r="CJ430" s="61"/>
      <c r="CK430" s="61"/>
      <c r="CL430" s="61"/>
      <c r="CM430" s="61"/>
      <c r="CN430" s="61"/>
      <c r="CO430" s="61"/>
      <c r="CP430" s="61"/>
      <c r="CQ430" s="61"/>
      <c r="CR430" s="61"/>
      <c r="CS430" s="61"/>
      <c r="CT430" s="61"/>
      <c r="CU430" s="61"/>
      <c r="CV430" s="61"/>
    </row>
    <row r="431" spans="1:100" ht="38.4" customHeight="1" x14ac:dyDescent="0.3">
      <c r="A431" s="3">
        <v>428</v>
      </c>
      <c r="B431" s="7">
        <v>63153</v>
      </c>
      <c r="C431" s="40" t="s">
        <v>66</v>
      </c>
      <c r="D431" s="40"/>
      <c r="E431" s="40"/>
      <c r="F431" s="40"/>
      <c r="G431" s="40"/>
      <c r="H431" s="40"/>
      <c r="I431" s="3">
        <v>22</v>
      </c>
      <c r="J431" s="3">
        <f t="shared" si="87"/>
        <v>8.8000000000000007</v>
      </c>
      <c r="K431" s="3">
        <v>22</v>
      </c>
      <c r="L431" s="3">
        <f t="shared" si="90"/>
        <v>8.8000000000000007</v>
      </c>
      <c r="M431" s="3">
        <v>40</v>
      </c>
      <c r="N431" s="3">
        <f t="shared" si="82"/>
        <v>16</v>
      </c>
      <c r="O431" s="3">
        <v>10</v>
      </c>
      <c r="P431" s="3">
        <f t="shared" si="91"/>
        <v>6</v>
      </c>
      <c r="Q431" s="3">
        <v>20</v>
      </c>
      <c r="R431" s="3">
        <f t="shared" si="92"/>
        <v>12</v>
      </c>
      <c r="S431" s="3">
        <v>20</v>
      </c>
      <c r="T431" s="3">
        <f t="shared" si="93"/>
        <v>12</v>
      </c>
      <c r="U431" s="3">
        <f t="shared" si="86"/>
        <v>63.6</v>
      </c>
      <c r="V431" s="3" t="s">
        <v>20</v>
      </c>
      <c r="W431" s="3" t="s">
        <v>20</v>
      </c>
      <c r="X431" s="3">
        <v>2.5</v>
      </c>
      <c r="Y431" s="3">
        <v>0</v>
      </c>
      <c r="Z431" s="3">
        <f t="shared" si="89"/>
        <v>66.099999999999994</v>
      </c>
      <c r="AA431" s="10">
        <v>66013.39</v>
      </c>
      <c r="AB431" s="10"/>
      <c r="AC431" s="10">
        <f t="shared" si="88"/>
        <v>33006.695</v>
      </c>
      <c r="AD431" s="1"/>
      <c r="AE431" s="1"/>
      <c r="AF431" s="1"/>
      <c r="AG431" s="1"/>
      <c r="AH431" s="35" t="s">
        <v>665</v>
      </c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  <c r="CA431" s="61"/>
      <c r="CB431" s="61"/>
      <c r="CC431" s="61"/>
      <c r="CD431" s="61"/>
      <c r="CE431" s="61"/>
      <c r="CF431" s="61"/>
      <c r="CG431" s="61"/>
      <c r="CH431" s="61"/>
      <c r="CI431" s="61"/>
      <c r="CJ431" s="61"/>
      <c r="CK431" s="61"/>
      <c r="CL431" s="61"/>
      <c r="CM431" s="61"/>
      <c r="CN431" s="61"/>
      <c r="CO431" s="61"/>
      <c r="CP431" s="61"/>
      <c r="CQ431" s="61"/>
      <c r="CR431" s="61"/>
      <c r="CS431" s="61"/>
      <c r="CT431" s="61"/>
      <c r="CU431" s="61"/>
      <c r="CV431" s="61"/>
    </row>
    <row r="432" spans="1:100" ht="38.4" customHeight="1" x14ac:dyDescent="0.3">
      <c r="A432" s="3">
        <v>429</v>
      </c>
      <c r="B432" s="7">
        <v>63640</v>
      </c>
      <c r="C432" s="40" t="s">
        <v>562</v>
      </c>
      <c r="D432" s="40"/>
      <c r="E432" s="40"/>
      <c r="F432" s="40"/>
      <c r="G432" s="40"/>
      <c r="H432" s="40"/>
      <c r="I432" s="3">
        <v>22</v>
      </c>
      <c r="J432" s="3">
        <f t="shared" si="87"/>
        <v>8.8000000000000007</v>
      </c>
      <c r="K432" s="3">
        <v>22</v>
      </c>
      <c r="L432" s="3">
        <f t="shared" si="90"/>
        <v>8.8000000000000007</v>
      </c>
      <c r="M432" s="3">
        <v>40</v>
      </c>
      <c r="N432" s="3">
        <f t="shared" si="82"/>
        <v>16</v>
      </c>
      <c r="O432" s="3">
        <v>20</v>
      </c>
      <c r="P432" s="3">
        <f t="shared" si="91"/>
        <v>12</v>
      </c>
      <c r="Q432" s="3">
        <v>10</v>
      </c>
      <c r="R432" s="3">
        <f t="shared" si="92"/>
        <v>6</v>
      </c>
      <c r="S432" s="3">
        <v>20</v>
      </c>
      <c r="T432" s="3">
        <f t="shared" si="93"/>
        <v>12</v>
      </c>
      <c r="U432" s="3">
        <f t="shared" si="86"/>
        <v>63.6</v>
      </c>
      <c r="V432" s="3"/>
      <c r="W432" s="6"/>
      <c r="X432" s="3">
        <f t="shared" ref="X432:X437" si="94">+V432+W432</f>
        <v>0</v>
      </c>
      <c r="Y432" s="3">
        <v>2.5</v>
      </c>
      <c r="Z432" s="3">
        <f t="shared" si="89"/>
        <v>66.099999999999994</v>
      </c>
      <c r="AA432" s="10">
        <v>304960</v>
      </c>
      <c r="AB432" s="10"/>
      <c r="AC432" s="10">
        <f t="shared" si="88"/>
        <v>152480</v>
      </c>
      <c r="AD432" s="1"/>
      <c r="AE432" s="1"/>
      <c r="AF432" s="1"/>
      <c r="AG432" s="1"/>
      <c r="AH432" s="35" t="s">
        <v>665</v>
      </c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/>
      <c r="BY432" s="61"/>
      <c r="BZ432" s="61"/>
      <c r="CA432" s="61"/>
      <c r="CB432" s="61"/>
      <c r="CC432" s="61"/>
      <c r="CD432" s="61"/>
      <c r="CE432" s="61"/>
      <c r="CF432" s="61"/>
      <c r="CG432" s="61"/>
      <c r="CH432" s="61"/>
      <c r="CI432" s="61"/>
      <c r="CJ432" s="61"/>
      <c r="CK432" s="61"/>
      <c r="CL432" s="61"/>
      <c r="CM432" s="61"/>
      <c r="CN432" s="61"/>
      <c r="CO432" s="61"/>
      <c r="CP432" s="61"/>
      <c r="CQ432" s="61"/>
      <c r="CR432" s="61"/>
      <c r="CS432" s="61"/>
      <c r="CT432" s="61"/>
      <c r="CU432" s="61"/>
      <c r="CV432" s="61"/>
    </row>
    <row r="433" spans="1:100" ht="38.4" customHeight="1" x14ac:dyDescent="0.3">
      <c r="A433" s="3">
        <v>430</v>
      </c>
      <c r="B433" s="7">
        <v>62537</v>
      </c>
      <c r="C433" s="40" t="s">
        <v>206</v>
      </c>
      <c r="D433" s="40"/>
      <c r="E433" s="40"/>
      <c r="F433" s="40"/>
      <c r="G433" s="40"/>
      <c r="H433" s="40"/>
      <c r="I433" s="3">
        <v>15</v>
      </c>
      <c r="J433" s="3">
        <f t="shared" si="87"/>
        <v>6</v>
      </c>
      <c r="K433" s="3">
        <v>15</v>
      </c>
      <c r="L433" s="3">
        <f t="shared" si="90"/>
        <v>6</v>
      </c>
      <c r="M433" s="3">
        <v>30</v>
      </c>
      <c r="N433" s="3">
        <f t="shared" si="82"/>
        <v>12</v>
      </c>
      <c r="O433" s="3">
        <v>20</v>
      </c>
      <c r="P433" s="3">
        <f t="shared" si="91"/>
        <v>12</v>
      </c>
      <c r="Q433" s="3">
        <v>30</v>
      </c>
      <c r="R433" s="3">
        <f t="shared" si="92"/>
        <v>18</v>
      </c>
      <c r="S433" s="3">
        <v>20</v>
      </c>
      <c r="T433" s="3">
        <f t="shared" si="93"/>
        <v>12</v>
      </c>
      <c r="U433" s="3">
        <f t="shared" si="86"/>
        <v>66</v>
      </c>
      <c r="V433" s="3"/>
      <c r="W433" s="6"/>
      <c r="X433" s="3">
        <f t="shared" si="94"/>
        <v>0</v>
      </c>
      <c r="Y433" s="3">
        <v>0</v>
      </c>
      <c r="Z433" s="3">
        <f t="shared" si="89"/>
        <v>66</v>
      </c>
      <c r="AA433" s="10">
        <v>43996.51</v>
      </c>
      <c r="AB433" s="10"/>
      <c r="AC433" s="10">
        <f t="shared" si="88"/>
        <v>21998.255000000001</v>
      </c>
      <c r="AD433" s="1"/>
      <c r="AE433" s="1"/>
      <c r="AF433" s="1"/>
      <c r="AG433" s="1"/>
      <c r="AH433" s="35" t="s">
        <v>665</v>
      </c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/>
      <c r="BS433" s="61"/>
      <c r="BT433" s="61"/>
      <c r="BU433" s="61"/>
      <c r="BV433" s="61"/>
      <c r="BW433" s="61"/>
      <c r="BX433" s="61"/>
      <c r="BY433" s="61"/>
      <c r="BZ433" s="61"/>
      <c r="CA433" s="61"/>
      <c r="CB433" s="61"/>
      <c r="CC433" s="61"/>
      <c r="CD433" s="61"/>
      <c r="CE433" s="61"/>
      <c r="CF433" s="61"/>
      <c r="CG433" s="61"/>
      <c r="CH433" s="61"/>
      <c r="CI433" s="61"/>
      <c r="CJ433" s="61"/>
      <c r="CK433" s="61"/>
      <c r="CL433" s="61"/>
      <c r="CM433" s="61"/>
      <c r="CN433" s="61"/>
      <c r="CO433" s="61"/>
      <c r="CP433" s="61"/>
      <c r="CQ433" s="61"/>
      <c r="CR433" s="61"/>
      <c r="CS433" s="61"/>
      <c r="CT433" s="61"/>
      <c r="CU433" s="61"/>
      <c r="CV433" s="61"/>
    </row>
    <row r="434" spans="1:100" ht="38.4" customHeight="1" x14ac:dyDescent="0.3">
      <c r="A434" s="6">
        <v>431</v>
      </c>
      <c r="B434" s="7">
        <v>63389</v>
      </c>
      <c r="C434" s="40" t="s">
        <v>454</v>
      </c>
      <c r="D434" s="40"/>
      <c r="E434" s="40"/>
      <c r="F434" s="40"/>
      <c r="G434" s="40"/>
      <c r="H434" s="40"/>
      <c r="I434" s="3">
        <v>15</v>
      </c>
      <c r="J434" s="3">
        <f t="shared" si="87"/>
        <v>6</v>
      </c>
      <c r="K434" s="3">
        <v>15</v>
      </c>
      <c r="L434" s="3">
        <f t="shared" si="90"/>
        <v>6</v>
      </c>
      <c r="M434" s="3">
        <v>30</v>
      </c>
      <c r="N434" s="3">
        <f t="shared" si="82"/>
        <v>12</v>
      </c>
      <c r="O434" s="3">
        <v>20</v>
      </c>
      <c r="P434" s="3">
        <f t="shared" si="91"/>
        <v>12</v>
      </c>
      <c r="Q434" s="3">
        <v>30</v>
      </c>
      <c r="R434" s="3">
        <f t="shared" si="92"/>
        <v>18</v>
      </c>
      <c r="S434" s="3">
        <v>20</v>
      </c>
      <c r="T434" s="3">
        <f t="shared" si="93"/>
        <v>12</v>
      </c>
      <c r="U434" s="3">
        <f t="shared" si="86"/>
        <v>66</v>
      </c>
      <c r="V434" s="3"/>
      <c r="W434" s="6"/>
      <c r="X434" s="3">
        <f t="shared" si="94"/>
        <v>0</v>
      </c>
      <c r="Y434" s="3">
        <v>0</v>
      </c>
      <c r="Z434" s="3">
        <f t="shared" si="89"/>
        <v>66</v>
      </c>
      <c r="AA434" s="10">
        <v>397223.88</v>
      </c>
      <c r="AB434" s="10"/>
      <c r="AC434" s="10">
        <f t="shared" si="88"/>
        <v>198611.94</v>
      </c>
      <c r="AD434" s="1"/>
      <c r="AE434" s="1"/>
      <c r="AF434" s="1"/>
      <c r="AG434" s="1"/>
      <c r="AH434" s="35" t="s">
        <v>665</v>
      </c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  <c r="BX434" s="61"/>
      <c r="BY434" s="61"/>
      <c r="BZ434" s="61"/>
      <c r="CA434" s="61"/>
      <c r="CB434" s="61"/>
      <c r="CC434" s="61"/>
      <c r="CD434" s="61"/>
      <c r="CE434" s="61"/>
      <c r="CF434" s="61"/>
      <c r="CG434" s="61"/>
      <c r="CH434" s="61"/>
      <c r="CI434" s="61"/>
      <c r="CJ434" s="61"/>
      <c r="CK434" s="61"/>
      <c r="CL434" s="61"/>
      <c r="CM434" s="61"/>
      <c r="CN434" s="61"/>
      <c r="CO434" s="61"/>
      <c r="CP434" s="61"/>
      <c r="CQ434" s="61"/>
      <c r="CR434" s="61"/>
      <c r="CS434" s="61"/>
      <c r="CT434" s="61"/>
      <c r="CU434" s="61"/>
      <c r="CV434" s="61"/>
    </row>
    <row r="435" spans="1:100" ht="38.4" customHeight="1" x14ac:dyDescent="0.3">
      <c r="A435" s="3">
        <v>432</v>
      </c>
      <c r="B435" s="7">
        <v>63842</v>
      </c>
      <c r="C435" s="40" t="s">
        <v>640</v>
      </c>
      <c r="D435" s="40"/>
      <c r="E435" s="40"/>
      <c r="F435" s="40"/>
      <c r="G435" s="40"/>
      <c r="H435" s="40"/>
      <c r="I435" s="3">
        <v>15</v>
      </c>
      <c r="J435" s="3">
        <f t="shared" si="87"/>
        <v>6</v>
      </c>
      <c r="K435" s="3">
        <v>15</v>
      </c>
      <c r="L435" s="3">
        <f t="shared" si="90"/>
        <v>6</v>
      </c>
      <c r="M435" s="3">
        <v>30</v>
      </c>
      <c r="N435" s="3">
        <f t="shared" si="82"/>
        <v>12</v>
      </c>
      <c r="O435" s="3">
        <v>30</v>
      </c>
      <c r="P435" s="3">
        <f t="shared" si="91"/>
        <v>18</v>
      </c>
      <c r="Q435" s="3">
        <v>20</v>
      </c>
      <c r="R435" s="3">
        <f t="shared" si="92"/>
        <v>12</v>
      </c>
      <c r="S435" s="3">
        <v>20</v>
      </c>
      <c r="T435" s="3">
        <f t="shared" si="93"/>
        <v>12</v>
      </c>
      <c r="U435" s="3">
        <f t="shared" si="86"/>
        <v>66</v>
      </c>
      <c r="V435" s="3"/>
      <c r="W435" s="6"/>
      <c r="X435" s="3">
        <f t="shared" si="94"/>
        <v>0</v>
      </c>
      <c r="Y435" s="3">
        <v>0</v>
      </c>
      <c r="Z435" s="3">
        <f t="shared" si="89"/>
        <v>66</v>
      </c>
      <c r="AA435" s="10">
        <v>98117.8</v>
      </c>
      <c r="AB435" s="10"/>
      <c r="AC435" s="10">
        <f t="shared" si="88"/>
        <v>49058.9</v>
      </c>
      <c r="AD435" s="1"/>
      <c r="AE435" s="1"/>
      <c r="AF435" s="1"/>
      <c r="AG435" s="1"/>
      <c r="AH435" s="35" t="s">
        <v>665</v>
      </c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  <c r="BY435" s="61"/>
      <c r="BZ435" s="61"/>
      <c r="CA435" s="61"/>
      <c r="CB435" s="61"/>
      <c r="CC435" s="61"/>
      <c r="CD435" s="61"/>
      <c r="CE435" s="61"/>
      <c r="CF435" s="61"/>
      <c r="CG435" s="61"/>
      <c r="CH435" s="61"/>
      <c r="CI435" s="61"/>
      <c r="CJ435" s="61"/>
      <c r="CK435" s="61"/>
      <c r="CL435" s="61"/>
      <c r="CM435" s="61"/>
      <c r="CN435" s="61"/>
      <c r="CO435" s="61"/>
      <c r="CP435" s="61"/>
      <c r="CQ435" s="61"/>
      <c r="CR435" s="61"/>
      <c r="CS435" s="61"/>
      <c r="CT435" s="61"/>
      <c r="CU435" s="61"/>
      <c r="CV435" s="61"/>
    </row>
    <row r="436" spans="1:100" ht="38.4" customHeight="1" x14ac:dyDescent="0.3">
      <c r="A436" s="3">
        <v>433</v>
      </c>
      <c r="B436" s="7">
        <v>62635</v>
      </c>
      <c r="C436" s="40" t="s">
        <v>231</v>
      </c>
      <c r="D436" s="40"/>
      <c r="E436" s="40"/>
      <c r="F436" s="40"/>
      <c r="G436" s="40"/>
      <c r="H436" s="40"/>
      <c r="I436" s="3">
        <v>22</v>
      </c>
      <c r="J436" s="3">
        <f t="shared" si="87"/>
        <v>8.8000000000000007</v>
      </c>
      <c r="K436" s="3">
        <v>22</v>
      </c>
      <c r="L436" s="3">
        <f t="shared" si="90"/>
        <v>8.8000000000000007</v>
      </c>
      <c r="M436" s="3">
        <v>30</v>
      </c>
      <c r="N436" s="3">
        <f t="shared" si="82"/>
        <v>12</v>
      </c>
      <c r="O436" s="3">
        <v>20</v>
      </c>
      <c r="P436" s="3">
        <f t="shared" si="91"/>
        <v>12</v>
      </c>
      <c r="Q436" s="3">
        <v>20</v>
      </c>
      <c r="R436" s="3">
        <f t="shared" si="92"/>
        <v>12</v>
      </c>
      <c r="S436" s="3">
        <v>20</v>
      </c>
      <c r="T436" s="3">
        <f t="shared" si="93"/>
        <v>12</v>
      </c>
      <c r="U436" s="3">
        <f t="shared" si="86"/>
        <v>65.599999999999994</v>
      </c>
      <c r="V436" s="3"/>
      <c r="W436" s="6"/>
      <c r="X436" s="3">
        <f t="shared" si="94"/>
        <v>0</v>
      </c>
      <c r="Y436" s="3">
        <v>0</v>
      </c>
      <c r="Z436" s="3">
        <f t="shared" si="89"/>
        <v>65.599999999999994</v>
      </c>
      <c r="AA436" s="10">
        <v>102000</v>
      </c>
      <c r="AB436" s="10"/>
      <c r="AC436" s="10">
        <f t="shared" si="88"/>
        <v>51000</v>
      </c>
      <c r="AD436" s="1"/>
      <c r="AE436" s="1"/>
      <c r="AF436" s="1"/>
      <c r="AG436" s="1"/>
      <c r="AH436" s="35" t="s">
        <v>665</v>
      </c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  <c r="BY436" s="61"/>
      <c r="BZ436" s="61"/>
      <c r="CA436" s="61"/>
      <c r="CB436" s="61"/>
      <c r="CC436" s="61"/>
      <c r="CD436" s="61"/>
      <c r="CE436" s="61"/>
      <c r="CF436" s="61"/>
      <c r="CG436" s="61"/>
      <c r="CH436" s="61"/>
      <c r="CI436" s="61"/>
      <c r="CJ436" s="61"/>
      <c r="CK436" s="61"/>
      <c r="CL436" s="61"/>
      <c r="CM436" s="61"/>
      <c r="CN436" s="61"/>
      <c r="CO436" s="61"/>
      <c r="CP436" s="61"/>
      <c r="CQ436" s="61"/>
      <c r="CR436" s="61"/>
      <c r="CS436" s="61"/>
      <c r="CT436" s="61"/>
      <c r="CU436" s="61"/>
      <c r="CV436" s="61"/>
    </row>
    <row r="437" spans="1:100" ht="38.4" customHeight="1" x14ac:dyDescent="0.3">
      <c r="A437" s="3">
        <v>434</v>
      </c>
      <c r="B437" s="7">
        <v>63838</v>
      </c>
      <c r="C437" s="40" t="s">
        <v>638</v>
      </c>
      <c r="D437" s="40"/>
      <c r="E437" s="40"/>
      <c r="F437" s="40"/>
      <c r="G437" s="40"/>
      <c r="H437" s="40"/>
      <c r="I437" s="3">
        <v>22</v>
      </c>
      <c r="J437" s="3">
        <f t="shared" si="87"/>
        <v>8.8000000000000007</v>
      </c>
      <c r="K437" s="3">
        <v>15</v>
      </c>
      <c r="L437" s="3">
        <f t="shared" si="90"/>
        <v>6</v>
      </c>
      <c r="M437" s="3">
        <v>30</v>
      </c>
      <c r="N437" s="3">
        <f t="shared" si="82"/>
        <v>12</v>
      </c>
      <c r="O437" s="3">
        <v>20</v>
      </c>
      <c r="P437" s="3">
        <f t="shared" si="91"/>
        <v>12</v>
      </c>
      <c r="Q437" s="3">
        <v>20</v>
      </c>
      <c r="R437" s="3">
        <f t="shared" si="92"/>
        <v>12</v>
      </c>
      <c r="S437" s="3">
        <v>20</v>
      </c>
      <c r="T437" s="3">
        <f t="shared" si="93"/>
        <v>12</v>
      </c>
      <c r="U437" s="3">
        <f t="shared" si="86"/>
        <v>62.8</v>
      </c>
      <c r="V437" s="3"/>
      <c r="W437" s="6"/>
      <c r="X437" s="3">
        <f t="shared" si="94"/>
        <v>0</v>
      </c>
      <c r="Y437" s="3">
        <v>2.5</v>
      </c>
      <c r="Z437" s="3">
        <f t="shared" si="89"/>
        <v>65.3</v>
      </c>
      <c r="AA437" s="10">
        <v>143340</v>
      </c>
      <c r="AB437" s="10"/>
      <c r="AC437" s="10">
        <f t="shared" si="88"/>
        <v>71670</v>
      </c>
      <c r="AD437" s="1"/>
      <c r="AE437" s="1"/>
      <c r="AF437" s="1"/>
      <c r="AG437" s="1"/>
      <c r="AH437" s="35" t="s">
        <v>665</v>
      </c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  <c r="BY437" s="61"/>
      <c r="BZ437" s="61"/>
      <c r="CA437" s="61"/>
      <c r="CB437" s="61"/>
      <c r="CC437" s="61"/>
      <c r="CD437" s="61"/>
      <c r="CE437" s="61"/>
      <c r="CF437" s="61"/>
      <c r="CG437" s="61"/>
      <c r="CH437" s="61"/>
      <c r="CI437" s="61"/>
      <c r="CJ437" s="61"/>
      <c r="CK437" s="61"/>
      <c r="CL437" s="61"/>
      <c r="CM437" s="61"/>
      <c r="CN437" s="61"/>
      <c r="CO437" s="61"/>
      <c r="CP437" s="61"/>
      <c r="CQ437" s="61"/>
      <c r="CR437" s="61"/>
      <c r="CS437" s="61"/>
      <c r="CT437" s="61"/>
      <c r="CU437" s="61"/>
      <c r="CV437" s="61"/>
    </row>
    <row r="438" spans="1:100" ht="38.4" customHeight="1" x14ac:dyDescent="0.3">
      <c r="A438" s="6">
        <v>435</v>
      </c>
      <c r="B438" s="7">
        <v>63233</v>
      </c>
      <c r="C438" s="40" t="s">
        <v>75</v>
      </c>
      <c r="D438" s="40"/>
      <c r="E438" s="40"/>
      <c r="F438" s="40"/>
      <c r="G438" s="40"/>
      <c r="H438" s="40"/>
      <c r="I438" s="3">
        <v>15</v>
      </c>
      <c r="J438" s="3">
        <f t="shared" si="87"/>
        <v>6</v>
      </c>
      <c r="K438" s="3">
        <v>15</v>
      </c>
      <c r="L438" s="3">
        <f t="shared" si="90"/>
        <v>6</v>
      </c>
      <c r="M438" s="3">
        <v>40</v>
      </c>
      <c r="N438" s="3">
        <f t="shared" si="82"/>
        <v>16</v>
      </c>
      <c r="O438" s="3">
        <v>20</v>
      </c>
      <c r="P438" s="3">
        <f t="shared" si="91"/>
        <v>12</v>
      </c>
      <c r="Q438" s="3">
        <v>20</v>
      </c>
      <c r="R438" s="3">
        <f t="shared" si="92"/>
        <v>12</v>
      </c>
      <c r="S438" s="3">
        <v>20</v>
      </c>
      <c r="T438" s="3">
        <f t="shared" si="93"/>
        <v>12</v>
      </c>
      <c r="U438" s="3">
        <f t="shared" si="86"/>
        <v>64</v>
      </c>
      <c r="V438" s="3"/>
      <c r="W438" s="6"/>
      <c r="X438" s="3">
        <v>0</v>
      </c>
      <c r="Y438" s="3">
        <v>0</v>
      </c>
      <c r="Z438" s="3">
        <f t="shared" si="89"/>
        <v>64</v>
      </c>
      <c r="AA438" s="10">
        <v>266659.75</v>
      </c>
      <c r="AB438" s="10"/>
      <c r="AC438" s="10">
        <f t="shared" si="88"/>
        <v>133329.875</v>
      </c>
      <c r="AD438" s="1"/>
      <c r="AE438" s="1"/>
      <c r="AF438" s="1"/>
      <c r="AG438" s="1"/>
      <c r="AH438" s="35" t="s">
        <v>665</v>
      </c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  <c r="BY438" s="61"/>
      <c r="BZ438" s="61"/>
      <c r="CA438" s="61"/>
      <c r="CB438" s="61"/>
      <c r="CC438" s="61"/>
      <c r="CD438" s="61"/>
      <c r="CE438" s="61"/>
      <c r="CF438" s="61"/>
      <c r="CG438" s="61"/>
      <c r="CH438" s="61"/>
      <c r="CI438" s="61"/>
      <c r="CJ438" s="61"/>
      <c r="CK438" s="61"/>
      <c r="CL438" s="61"/>
      <c r="CM438" s="61"/>
      <c r="CN438" s="61"/>
      <c r="CO438" s="61"/>
      <c r="CP438" s="61"/>
      <c r="CQ438" s="61"/>
      <c r="CR438" s="61"/>
      <c r="CS438" s="61"/>
      <c r="CT438" s="61"/>
      <c r="CU438" s="61"/>
      <c r="CV438" s="61"/>
    </row>
    <row r="439" spans="1:100" ht="38.4" customHeight="1" x14ac:dyDescent="0.3">
      <c r="A439" s="3">
        <v>436</v>
      </c>
      <c r="B439" s="7">
        <v>63234</v>
      </c>
      <c r="C439" s="40" t="s">
        <v>76</v>
      </c>
      <c r="D439" s="40"/>
      <c r="E439" s="40"/>
      <c r="F439" s="40"/>
      <c r="G439" s="40"/>
      <c r="H439" s="40"/>
      <c r="I439" s="3">
        <v>15</v>
      </c>
      <c r="J439" s="3">
        <f t="shared" si="87"/>
        <v>6</v>
      </c>
      <c r="K439" s="3">
        <v>15</v>
      </c>
      <c r="L439" s="3">
        <f t="shared" si="90"/>
        <v>6</v>
      </c>
      <c r="M439" s="3">
        <v>40</v>
      </c>
      <c r="N439" s="3">
        <f t="shared" si="82"/>
        <v>16</v>
      </c>
      <c r="O439" s="3">
        <v>20</v>
      </c>
      <c r="P439" s="3">
        <f t="shared" si="91"/>
        <v>12</v>
      </c>
      <c r="Q439" s="3">
        <v>20</v>
      </c>
      <c r="R439" s="3">
        <f t="shared" si="92"/>
        <v>12</v>
      </c>
      <c r="S439" s="3">
        <v>20</v>
      </c>
      <c r="T439" s="3">
        <f t="shared" si="93"/>
        <v>12</v>
      </c>
      <c r="U439" s="3">
        <f t="shared" si="86"/>
        <v>64</v>
      </c>
      <c r="V439" s="3"/>
      <c r="W439" s="6"/>
      <c r="X439" s="3">
        <v>0</v>
      </c>
      <c r="Y439" s="3">
        <v>0</v>
      </c>
      <c r="Z439" s="3">
        <f t="shared" si="89"/>
        <v>64</v>
      </c>
      <c r="AA439" s="10">
        <v>47697.38</v>
      </c>
      <c r="AB439" s="10"/>
      <c r="AC439" s="10">
        <f t="shared" si="88"/>
        <v>23848.69</v>
      </c>
      <c r="AD439" s="1"/>
      <c r="AE439" s="1"/>
      <c r="AF439" s="1"/>
      <c r="AG439" s="1"/>
      <c r="AH439" s="35" t="s">
        <v>665</v>
      </c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  <c r="BY439" s="61"/>
      <c r="BZ439" s="61"/>
      <c r="CA439" s="61"/>
      <c r="CB439" s="61"/>
      <c r="CC439" s="61"/>
      <c r="CD439" s="61"/>
      <c r="CE439" s="61"/>
      <c r="CF439" s="61"/>
      <c r="CG439" s="61"/>
      <c r="CH439" s="61"/>
      <c r="CI439" s="61"/>
      <c r="CJ439" s="61"/>
      <c r="CK439" s="61"/>
      <c r="CL439" s="61"/>
      <c r="CM439" s="61"/>
      <c r="CN439" s="61"/>
      <c r="CO439" s="61"/>
      <c r="CP439" s="61"/>
      <c r="CQ439" s="61"/>
      <c r="CR439" s="61"/>
      <c r="CS439" s="61"/>
      <c r="CT439" s="61"/>
      <c r="CU439" s="61"/>
      <c r="CV439" s="61"/>
    </row>
    <row r="440" spans="1:100" ht="38.4" customHeight="1" x14ac:dyDescent="0.3">
      <c r="A440" s="3">
        <v>437</v>
      </c>
      <c r="B440" s="7">
        <v>63611</v>
      </c>
      <c r="C440" s="40" t="s">
        <v>104</v>
      </c>
      <c r="D440" s="40"/>
      <c r="E440" s="40"/>
      <c r="F440" s="40"/>
      <c r="G440" s="40"/>
      <c r="H440" s="40"/>
      <c r="I440" s="3">
        <v>15</v>
      </c>
      <c r="J440" s="3">
        <f t="shared" si="87"/>
        <v>6</v>
      </c>
      <c r="K440" s="3">
        <v>15</v>
      </c>
      <c r="L440" s="3">
        <f t="shared" si="90"/>
        <v>6</v>
      </c>
      <c r="M440" s="3">
        <v>40</v>
      </c>
      <c r="N440" s="3">
        <f t="shared" si="82"/>
        <v>16</v>
      </c>
      <c r="O440" s="3">
        <v>10</v>
      </c>
      <c r="P440" s="3">
        <f t="shared" si="91"/>
        <v>6</v>
      </c>
      <c r="Q440" s="3">
        <v>30</v>
      </c>
      <c r="R440" s="3">
        <f t="shared" si="92"/>
        <v>18</v>
      </c>
      <c r="S440" s="3">
        <v>20</v>
      </c>
      <c r="T440" s="3">
        <f t="shared" si="93"/>
        <v>12</v>
      </c>
      <c r="U440" s="3">
        <f t="shared" si="86"/>
        <v>64</v>
      </c>
      <c r="V440" s="3"/>
      <c r="W440" s="6"/>
      <c r="X440" s="3">
        <v>0</v>
      </c>
      <c r="Y440" s="3">
        <v>0</v>
      </c>
      <c r="Z440" s="3">
        <f t="shared" si="89"/>
        <v>64</v>
      </c>
      <c r="AA440" s="10">
        <v>228980</v>
      </c>
      <c r="AB440" s="10"/>
      <c r="AC440" s="10">
        <f t="shared" si="88"/>
        <v>114490</v>
      </c>
      <c r="AD440" s="1"/>
      <c r="AE440" s="1"/>
      <c r="AF440" s="1"/>
      <c r="AG440" s="1"/>
      <c r="AH440" s="35" t="s">
        <v>665</v>
      </c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  <c r="BX440" s="61"/>
      <c r="BY440" s="61"/>
      <c r="BZ440" s="61"/>
      <c r="CA440" s="61"/>
      <c r="CB440" s="61"/>
      <c r="CC440" s="61"/>
      <c r="CD440" s="61"/>
      <c r="CE440" s="61"/>
      <c r="CF440" s="61"/>
      <c r="CG440" s="61"/>
      <c r="CH440" s="61"/>
      <c r="CI440" s="61"/>
      <c r="CJ440" s="61"/>
      <c r="CK440" s="61"/>
      <c r="CL440" s="61"/>
      <c r="CM440" s="61"/>
      <c r="CN440" s="61"/>
      <c r="CO440" s="61"/>
      <c r="CP440" s="61"/>
      <c r="CQ440" s="61"/>
      <c r="CR440" s="61"/>
      <c r="CS440" s="61"/>
      <c r="CT440" s="61"/>
      <c r="CU440" s="61"/>
      <c r="CV440" s="61"/>
    </row>
    <row r="441" spans="1:100" ht="38.4" customHeight="1" x14ac:dyDescent="0.3">
      <c r="A441" s="3">
        <v>438</v>
      </c>
      <c r="B441" s="7">
        <v>63790</v>
      </c>
      <c r="C441" s="40" t="s">
        <v>122</v>
      </c>
      <c r="D441" s="40"/>
      <c r="E441" s="40"/>
      <c r="F441" s="40"/>
      <c r="G441" s="40"/>
      <c r="H441" s="40"/>
      <c r="I441" s="3">
        <v>15</v>
      </c>
      <c r="J441" s="3">
        <f t="shared" si="87"/>
        <v>6</v>
      </c>
      <c r="K441" s="3">
        <v>15</v>
      </c>
      <c r="L441" s="3">
        <f t="shared" si="90"/>
        <v>6</v>
      </c>
      <c r="M441" s="3">
        <v>40</v>
      </c>
      <c r="N441" s="3">
        <f t="shared" si="82"/>
        <v>16</v>
      </c>
      <c r="O441" s="3">
        <v>20</v>
      </c>
      <c r="P441" s="3">
        <f t="shared" si="91"/>
        <v>12</v>
      </c>
      <c r="Q441" s="3">
        <v>20</v>
      </c>
      <c r="R441" s="3">
        <f t="shared" si="92"/>
        <v>12</v>
      </c>
      <c r="S441" s="3">
        <v>20</v>
      </c>
      <c r="T441" s="3">
        <f t="shared" si="93"/>
        <v>12</v>
      </c>
      <c r="U441" s="3">
        <f t="shared" si="86"/>
        <v>64</v>
      </c>
      <c r="V441" s="3"/>
      <c r="W441" s="6"/>
      <c r="X441" s="3">
        <v>0</v>
      </c>
      <c r="Y441" s="3">
        <v>0</v>
      </c>
      <c r="Z441" s="3">
        <f t="shared" si="89"/>
        <v>64</v>
      </c>
      <c r="AA441" s="10">
        <v>135471</v>
      </c>
      <c r="AB441" s="10"/>
      <c r="AC441" s="10">
        <f t="shared" si="88"/>
        <v>67735.5</v>
      </c>
      <c r="AD441" s="1"/>
      <c r="AE441" s="1"/>
      <c r="AF441" s="1"/>
      <c r="AG441" s="1"/>
      <c r="AH441" s="35" t="s">
        <v>665</v>
      </c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  <c r="CG441" s="61"/>
      <c r="CH441" s="61"/>
      <c r="CI441" s="61"/>
      <c r="CJ441" s="61"/>
      <c r="CK441" s="61"/>
      <c r="CL441" s="61"/>
      <c r="CM441" s="61"/>
      <c r="CN441" s="61"/>
      <c r="CO441" s="61"/>
      <c r="CP441" s="61"/>
      <c r="CQ441" s="61"/>
      <c r="CR441" s="61"/>
      <c r="CS441" s="61"/>
      <c r="CT441" s="61"/>
      <c r="CU441" s="61"/>
      <c r="CV441" s="61"/>
    </row>
    <row r="442" spans="1:100" ht="38.4" customHeight="1" x14ac:dyDescent="0.3">
      <c r="A442" s="6">
        <v>439</v>
      </c>
      <c r="B442" s="7">
        <v>63803</v>
      </c>
      <c r="C442" s="40" t="s">
        <v>129</v>
      </c>
      <c r="D442" s="40"/>
      <c r="E442" s="40"/>
      <c r="F442" s="40"/>
      <c r="G442" s="40"/>
      <c r="H442" s="40"/>
      <c r="I442" s="3">
        <v>15</v>
      </c>
      <c r="J442" s="3">
        <f t="shared" si="87"/>
        <v>6</v>
      </c>
      <c r="K442" s="3">
        <v>15</v>
      </c>
      <c r="L442" s="3">
        <f t="shared" si="90"/>
        <v>6</v>
      </c>
      <c r="M442" s="3">
        <v>40</v>
      </c>
      <c r="N442" s="3">
        <f t="shared" si="82"/>
        <v>16</v>
      </c>
      <c r="O442" s="3">
        <v>20</v>
      </c>
      <c r="P442" s="3">
        <f t="shared" si="91"/>
        <v>12</v>
      </c>
      <c r="Q442" s="3">
        <v>20</v>
      </c>
      <c r="R442" s="3">
        <f t="shared" si="92"/>
        <v>12</v>
      </c>
      <c r="S442" s="3">
        <v>20</v>
      </c>
      <c r="T442" s="3">
        <f t="shared" si="93"/>
        <v>12</v>
      </c>
      <c r="U442" s="3">
        <f t="shared" si="86"/>
        <v>64</v>
      </c>
      <c r="V442" s="3"/>
      <c r="W442" s="6"/>
      <c r="X442" s="3">
        <v>0</v>
      </c>
      <c r="Y442" s="3">
        <v>0</v>
      </c>
      <c r="Z442" s="3">
        <f t="shared" si="89"/>
        <v>64</v>
      </c>
      <c r="AA442" s="10">
        <v>139700</v>
      </c>
      <c r="AB442" s="10"/>
      <c r="AC442" s="10">
        <f t="shared" si="88"/>
        <v>69850</v>
      </c>
      <c r="AD442" s="1"/>
      <c r="AE442" s="1"/>
      <c r="AF442" s="1"/>
      <c r="AG442" s="1"/>
      <c r="AH442" s="35" t="s">
        <v>665</v>
      </c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  <c r="BX442" s="61"/>
      <c r="BY442" s="61"/>
      <c r="BZ442" s="61"/>
      <c r="CA442" s="61"/>
      <c r="CB442" s="61"/>
      <c r="CC442" s="61"/>
      <c r="CD442" s="61"/>
      <c r="CE442" s="61"/>
      <c r="CF442" s="61"/>
      <c r="CG442" s="61"/>
      <c r="CH442" s="61"/>
      <c r="CI442" s="61"/>
      <c r="CJ442" s="61"/>
      <c r="CK442" s="61"/>
      <c r="CL442" s="61"/>
      <c r="CM442" s="61"/>
      <c r="CN442" s="61"/>
      <c r="CO442" s="61"/>
      <c r="CP442" s="61"/>
      <c r="CQ442" s="61"/>
      <c r="CR442" s="61"/>
      <c r="CS442" s="61"/>
      <c r="CT442" s="61"/>
      <c r="CU442" s="61"/>
      <c r="CV442" s="61"/>
    </row>
    <row r="443" spans="1:100" ht="38.4" customHeight="1" x14ac:dyDescent="0.3">
      <c r="A443" s="3">
        <v>440</v>
      </c>
      <c r="B443" s="7">
        <v>62424</v>
      </c>
      <c r="C443" s="40" t="s">
        <v>174</v>
      </c>
      <c r="D443" s="40"/>
      <c r="E443" s="40"/>
      <c r="F443" s="40"/>
      <c r="G443" s="40"/>
      <c r="H443" s="40"/>
      <c r="I443" s="3">
        <v>15</v>
      </c>
      <c r="J443" s="3">
        <f t="shared" si="87"/>
        <v>6</v>
      </c>
      <c r="K443" s="3">
        <v>15</v>
      </c>
      <c r="L443" s="3">
        <f t="shared" si="90"/>
        <v>6</v>
      </c>
      <c r="M443" s="3">
        <v>40</v>
      </c>
      <c r="N443" s="3">
        <f t="shared" si="82"/>
        <v>16</v>
      </c>
      <c r="O443" s="3">
        <v>20</v>
      </c>
      <c r="P443" s="3">
        <f t="shared" si="91"/>
        <v>12</v>
      </c>
      <c r="Q443" s="3">
        <v>20</v>
      </c>
      <c r="R443" s="3">
        <f t="shared" si="92"/>
        <v>12</v>
      </c>
      <c r="S443" s="3">
        <v>20</v>
      </c>
      <c r="T443" s="3">
        <f t="shared" si="93"/>
        <v>12</v>
      </c>
      <c r="U443" s="3">
        <f t="shared" si="86"/>
        <v>64</v>
      </c>
      <c r="V443" s="3"/>
      <c r="W443" s="6"/>
      <c r="X443" s="3">
        <f t="shared" ref="X443:X463" si="95">+V443+W443</f>
        <v>0</v>
      </c>
      <c r="Y443" s="3">
        <v>0</v>
      </c>
      <c r="Z443" s="3">
        <f t="shared" si="89"/>
        <v>64</v>
      </c>
      <c r="AA443" s="10">
        <v>62000</v>
      </c>
      <c r="AB443" s="10"/>
      <c r="AC443" s="10">
        <f t="shared" si="88"/>
        <v>31000</v>
      </c>
      <c r="AD443" s="1"/>
      <c r="AE443" s="1"/>
      <c r="AF443" s="1"/>
      <c r="AG443" s="1"/>
      <c r="AH443" s="35" t="s">
        <v>665</v>
      </c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  <c r="BX443" s="61"/>
      <c r="BY443" s="61"/>
      <c r="BZ443" s="61"/>
      <c r="CA443" s="61"/>
      <c r="CB443" s="61"/>
      <c r="CC443" s="61"/>
      <c r="CD443" s="61"/>
      <c r="CE443" s="61"/>
      <c r="CF443" s="61"/>
      <c r="CG443" s="61"/>
      <c r="CH443" s="61"/>
      <c r="CI443" s="61"/>
      <c r="CJ443" s="61"/>
      <c r="CK443" s="61"/>
      <c r="CL443" s="61"/>
      <c r="CM443" s="61"/>
      <c r="CN443" s="61"/>
      <c r="CO443" s="61"/>
      <c r="CP443" s="61"/>
      <c r="CQ443" s="61"/>
      <c r="CR443" s="61"/>
      <c r="CS443" s="61"/>
      <c r="CT443" s="61"/>
      <c r="CU443" s="61"/>
      <c r="CV443" s="61"/>
    </row>
    <row r="444" spans="1:100" ht="38.4" customHeight="1" x14ac:dyDescent="0.3">
      <c r="A444" s="3">
        <v>441</v>
      </c>
      <c r="B444" s="7">
        <v>62597</v>
      </c>
      <c r="C444" s="40" t="s">
        <v>225</v>
      </c>
      <c r="D444" s="40"/>
      <c r="E444" s="40"/>
      <c r="F444" s="40"/>
      <c r="G444" s="40"/>
      <c r="H444" s="40"/>
      <c r="I444" s="3">
        <v>15</v>
      </c>
      <c r="J444" s="3">
        <f t="shared" si="87"/>
        <v>6</v>
      </c>
      <c r="K444" s="3">
        <v>15</v>
      </c>
      <c r="L444" s="3">
        <f t="shared" si="90"/>
        <v>6</v>
      </c>
      <c r="M444" s="3">
        <v>40</v>
      </c>
      <c r="N444" s="3">
        <f t="shared" si="82"/>
        <v>16</v>
      </c>
      <c r="O444" s="3">
        <v>20</v>
      </c>
      <c r="P444" s="3">
        <f t="shared" si="91"/>
        <v>12</v>
      </c>
      <c r="Q444" s="3">
        <v>20</v>
      </c>
      <c r="R444" s="3">
        <f t="shared" si="92"/>
        <v>12</v>
      </c>
      <c r="S444" s="3">
        <v>20</v>
      </c>
      <c r="T444" s="3">
        <f t="shared" si="93"/>
        <v>12</v>
      </c>
      <c r="U444" s="3">
        <f t="shared" si="86"/>
        <v>64</v>
      </c>
      <c r="V444" s="3"/>
      <c r="W444" s="6"/>
      <c r="X444" s="3">
        <f t="shared" si="95"/>
        <v>0</v>
      </c>
      <c r="Y444" s="3">
        <v>0</v>
      </c>
      <c r="Z444" s="3">
        <f t="shared" si="89"/>
        <v>64</v>
      </c>
      <c r="AA444" s="10">
        <v>43677.46</v>
      </c>
      <c r="AB444" s="10"/>
      <c r="AC444" s="10">
        <f t="shared" si="88"/>
        <v>21838.73</v>
      </c>
      <c r="AD444" s="1"/>
      <c r="AE444" s="1"/>
      <c r="AF444" s="1"/>
      <c r="AG444" s="1"/>
      <c r="AH444" s="35" t="s">
        <v>665</v>
      </c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  <c r="BK444" s="61"/>
      <c r="BL444" s="61"/>
      <c r="BM444" s="61"/>
      <c r="BN444" s="61"/>
      <c r="BO444" s="61"/>
      <c r="BP444" s="61"/>
      <c r="BQ444" s="61"/>
      <c r="BR444" s="61"/>
      <c r="BS444" s="61"/>
      <c r="BT444" s="61"/>
      <c r="BU444" s="61"/>
      <c r="BV444" s="61"/>
      <c r="BW444" s="61"/>
      <c r="BX444" s="61"/>
      <c r="BY444" s="61"/>
      <c r="BZ444" s="61"/>
      <c r="CA444" s="61"/>
      <c r="CB444" s="61"/>
      <c r="CC444" s="61"/>
      <c r="CD444" s="61"/>
      <c r="CE444" s="61"/>
      <c r="CF444" s="61"/>
      <c r="CG444" s="61"/>
      <c r="CH444" s="61"/>
      <c r="CI444" s="61"/>
      <c r="CJ444" s="61"/>
      <c r="CK444" s="61"/>
      <c r="CL444" s="61"/>
      <c r="CM444" s="61"/>
      <c r="CN444" s="61"/>
      <c r="CO444" s="61"/>
      <c r="CP444" s="61"/>
      <c r="CQ444" s="61"/>
      <c r="CR444" s="61"/>
      <c r="CS444" s="61"/>
      <c r="CT444" s="61"/>
      <c r="CU444" s="61"/>
      <c r="CV444" s="61"/>
    </row>
    <row r="445" spans="1:100" ht="38.4" customHeight="1" x14ac:dyDescent="0.3">
      <c r="A445" s="3">
        <v>442</v>
      </c>
      <c r="B445" s="7">
        <v>62655</v>
      </c>
      <c r="C445" s="40" t="s">
        <v>240</v>
      </c>
      <c r="D445" s="40"/>
      <c r="E445" s="40"/>
      <c r="F445" s="40"/>
      <c r="G445" s="40"/>
      <c r="H445" s="40"/>
      <c r="I445" s="3">
        <v>15</v>
      </c>
      <c r="J445" s="3">
        <f t="shared" si="87"/>
        <v>6</v>
      </c>
      <c r="K445" s="3">
        <v>15</v>
      </c>
      <c r="L445" s="3">
        <f t="shared" si="90"/>
        <v>6</v>
      </c>
      <c r="M445" s="3">
        <v>40</v>
      </c>
      <c r="N445" s="3">
        <f t="shared" si="82"/>
        <v>16</v>
      </c>
      <c r="O445" s="3">
        <v>20</v>
      </c>
      <c r="P445" s="3">
        <f t="shared" si="91"/>
        <v>12</v>
      </c>
      <c r="Q445" s="3">
        <v>20</v>
      </c>
      <c r="R445" s="3">
        <f t="shared" si="92"/>
        <v>12</v>
      </c>
      <c r="S445" s="3">
        <v>20</v>
      </c>
      <c r="T445" s="3">
        <f t="shared" si="93"/>
        <v>12</v>
      </c>
      <c r="U445" s="3">
        <f t="shared" si="86"/>
        <v>64</v>
      </c>
      <c r="V445" s="3"/>
      <c r="W445" s="6"/>
      <c r="X445" s="3">
        <f t="shared" si="95"/>
        <v>0</v>
      </c>
      <c r="Y445" s="3">
        <v>0</v>
      </c>
      <c r="Z445" s="3">
        <f t="shared" si="89"/>
        <v>64</v>
      </c>
      <c r="AA445" s="10">
        <v>207345</v>
      </c>
      <c r="AB445" s="10"/>
      <c r="AC445" s="10">
        <f t="shared" si="88"/>
        <v>103672.5</v>
      </c>
      <c r="AD445" s="1"/>
      <c r="AE445" s="1"/>
      <c r="AF445" s="1"/>
      <c r="AG445" s="1"/>
      <c r="AH445" s="35" t="s">
        <v>665</v>
      </c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  <c r="BX445" s="61"/>
      <c r="BY445" s="61"/>
      <c r="BZ445" s="61"/>
      <c r="CA445" s="61"/>
      <c r="CB445" s="61"/>
      <c r="CC445" s="61"/>
      <c r="CD445" s="61"/>
      <c r="CE445" s="61"/>
      <c r="CF445" s="61"/>
      <c r="CG445" s="61"/>
      <c r="CH445" s="61"/>
      <c r="CI445" s="61"/>
      <c r="CJ445" s="61"/>
      <c r="CK445" s="61"/>
      <c r="CL445" s="61"/>
      <c r="CM445" s="61"/>
      <c r="CN445" s="61"/>
      <c r="CO445" s="61"/>
      <c r="CP445" s="61"/>
      <c r="CQ445" s="61"/>
      <c r="CR445" s="61"/>
      <c r="CS445" s="61"/>
      <c r="CT445" s="61"/>
      <c r="CU445" s="61"/>
      <c r="CV445" s="61"/>
    </row>
    <row r="446" spans="1:100" ht="38.4" customHeight="1" x14ac:dyDescent="0.3">
      <c r="A446" s="6">
        <v>443</v>
      </c>
      <c r="B446" s="7">
        <v>62662</v>
      </c>
      <c r="C446" s="40" t="s">
        <v>244</v>
      </c>
      <c r="D446" s="40"/>
      <c r="E446" s="40"/>
      <c r="F446" s="40"/>
      <c r="G446" s="40"/>
      <c r="H446" s="40"/>
      <c r="I446" s="3">
        <v>15</v>
      </c>
      <c r="J446" s="3">
        <f t="shared" si="87"/>
        <v>6</v>
      </c>
      <c r="K446" s="3">
        <v>15</v>
      </c>
      <c r="L446" s="3">
        <f t="shared" si="90"/>
        <v>6</v>
      </c>
      <c r="M446" s="3">
        <v>40</v>
      </c>
      <c r="N446" s="3">
        <f t="shared" si="82"/>
        <v>16</v>
      </c>
      <c r="O446" s="3">
        <v>10</v>
      </c>
      <c r="P446" s="3">
        <f t="shared" si="91"/>
        <v>6</v>
      </c>
      <c r="Q446" s="3">
        <v>30</v>
      </c>
      <c r="R446" s="3">
        <f t="shared" si="92"/>
        <v>18</v>
      </c>
      <c r="S446" s="3">
        <v>20</v>
      </c>
      <c r="T446" s="3">
        <f t="shared" si="93"/>
        <v>12</v>
      </c>
      <c r="U446" s="3">
        <f t="shared" si="86"/>
        <v>64</v>
      </c>
      <c r="V446" s="3"/>
      <c r="W446" s="6"/>
      <c r="X446" s="3">
        <f t="shared" si="95"/>
        <v>0</v>
      </c>
      <c r="Y446" s="3">
        <v>0</v>
      </c>
      <c r="Z446" s="3">
        <f t="shared" si="89"/>
        <v>64</v>
      </c>
      <c r="AA446" s="10">
        <v>255528.8</v>
      </c>
      <c r="AB446" s="10"/>
      <c r="AC446" s="10">
        <f t="shared" si="88"/>
        <v>127764.4</v>
      </c>
      <c r="AD446" s="1"/>
      <c r="AE446" s="1"/>
      <c r="AF446" s="1"/>
      <c r="AG446" s="1"/>
      <c r="AH446" s="35" t="s">
        <v>665</v>
      </c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  <c r="BX446" s="61"/>
      <c r="BY446" s="61"/>
      <c r="BZ446" s="61"/>
      <c r="CA446" s="61"/>
      <c r="CB446" s="61"/>
      <c r="CC446" s="61"/>
      <c r="CD446" s="61"/>
      <c r="CE446" s="61"/>
      <c r="CF446" s="61"/>
      <c r="CG446" s="61"/>
      <c r="CH446" s="61"/>
      <c r="CI446" s="61"/>
      <c r="CJ446" s="61"/>
      <c r="CK446" s="61"/>
      <c r="CL446" s="61"/>
      <c r="CM446" s="61"/>
      <c r="CN446" s="61"/>
      <c r="CO446" s="61"/>
      <c r="CP446" s="61"/>
      <c r="CQ446" s="61"/>
      <c r="CR446" s="61"/>
      <c r="CS446" s="61"/>
      <c r="CT446" s="61"/>
      <c r="CU446" s="61"/>
      <c r="CV446" s="61"/>
    </row>
    <row r="447" spans="1:100" ht="38.4" customHeight="1" x14ac:dyDescent="0.3">
      <c r="A447" s="3">
        <v>444</v>
      </c>
      <c r="B447" s="7">
        <v>62856</v>
      </c>
      <c r="C447" s="40" t="s">
        <v>303</v>
      </c>
      <c r="D447" s="40"/>
      <c r="E447" s="40"/>
      <c r="F447" s="40"/>
      <c r="G447" s="40"/>
      <c r="H447" s="40"/>
      <c r="I447" s="3">
        <v>30</v>
      </c>
      <c r="J447" s="3">
        <f t="shared" si="87"/>
        <v>12</v>
      </c>
      <c r="K447" s="3">
        <v>15</v>
      </c>
      <c r="L447" s="3">
        <f t="shared" si="90"/>
        <v>6</v>
      </c>
      <c r="M447" s="3">
        <v>40</v>
      </c>
      <c r="N447" s="3">
        <f t="shared" si="82"/>
        <v>16</v>
      </c>
      <c r="O447" s="3">
        <v>10</v>
      </c>
      <c r="P447" s="3">
        <f t="shared" si="91"/>
        <v>6</v>
      </c>
      <c r="Q447" s="3">
        <v>20</v>
      </c>
      <c r="R447" s="3">
        <f t="shared" si="92"/>
        <v>12</v>
      </c>
      <c r="S447" s="3">
        <v>20</v>
      </c>
      <c r="T447" s="3">
        <f t="shared" si="93"/>
        <v>12</v>
      </c>
      <c r="U447" s="3">
        <f t="shared" si="86"/>
        <v>64</v>
      </c>
      <c r="V447" s="3"/>
      <c r="W447" s="6"/>
      <c r="X447" s="3">
        <f t="shared" si="95"/>
        <v>0</v>
      </c>
      <c r="Y447" s="3">
        <v>0</v>
      </c>
      <c r="Z447" s="3">
        <f t="shared" si="89"/>
        <v>64</v>
      </c>
      <c r="AA447" s="10">
        <v>298637</v>
      </c>
      <c r="AB447" s="10"/>
      <c r="AC447" s="10">
        <f t="shared" si="88"/>
        <v>149318.5</v>
      </c>
      <c r="AD447" s="1"/>
      <c r="AE447" s="1"/>
      <c r="AF447" s="1"/>
      <c r="AG447" s="1"/>
      <c r="AH447" s="35" t="s">
        <v>665</v>
      </c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  <c r="BX447" s="61"/>
      <c r="BY447" s="61"/>
      <c r="BZ447" s="61"/>
      <c r="CA447" s="61"/>
      <c r="CB447" s="61"/>
      <c r="CC447" s="61"/>
      <c r="CD447" s="61"/>
      <c r="CE447" s="61"/>
      <c r="CF447" s="61"/>
      <c r="CG447" s="61"/>
      <c r="CH447" s="61"/>
      <c r="CI447" s="61"/>
      <c r="CJ447" s="61"/>
      <c r="CK447" s="61"/>
      <c r="CL447" s="61"/>
      <c r="CM447" s="61"/>
      <c r="CN447" s="61"/>
      <c r="CO447" s="61"/>
      <c r="CP447" s="61"/>
      <c r="CQ447" s="61"/>
      <c r="CR447" s="61"/>
      <c r="CS447" s="61"/>
      <c r="CT447" s="61"/>
      <c r="CU447" s="61"/>
      <c r="CV447" s="61"/>
    </row>
    <row r="448" spans="1:100" ht="38.4" customHeight="1" x14ac:dyDescent="0.3">
      <c r="A448" s="3">
        <v>445</v>
      </c>
      <c r="B448" s="7">
        <v>63119</v>
      </c>
      <c r="C448" s="40" t="s">
        <v>386</v>
      </c>
      <c r="D448" s="40"/>
      <c r="E448" s="40"/>
      <c r="F448" s="40"/>
      <c r="G448" s="40"/>
      <c r="H448" s="40"/>
      <c r="I448" s="3">
        <v>15</v>
      </c>
      <c r="J448" s="3">
        <f t="shared" si="87"/>
        <v>6</v>
      </c>
      <c r="K448" s="3">
        <v>15</v>
      </c>
      <c r="L448" s="3">
        <f t="shared" si="90"/>
        <v>6</v>
      </c>
      <c r="M448" s="3">
        <v>40</v>
      </c>
      <c r="N448" s="3">
        <f t="shared" si="82"/>
        <v>16</v>
      </c>
      <c r="O448" s="3">
        <v>20</v>
      </c>
      <c r="P448" s="3">
        <f t="shared" si="91"/>
        <v>12</v>
      </c>
      <c r="Q448" s="3">
        <v>20</v>
      </c>
      <c r="R448" s="3">
        <f t="shared" si="92"/>
        <v>12</v>
      </c>
      <c r="S448" s="3">
        <v>20</v>
      </c>
      <c r="T448" s="3">
        <f t="shared" si="93"/>
        <v>12</v>
      </c>
      <c r="U448" s="3">
        <f t="shared" si="86"/>
        <v>64</v>
      </c>
      <c r="V448" s="3"/>
      <c r="W448" s="6"/>
      <c r="X448" s="3">
        <f t="shared" si="95"/>
        <v>0</v>
      </c>
      <c r="Y448" s="3">
        <v>0</v>
      </c>
      <c r="Z448" s="3">
        <f t="shared" si="89"/>
        <v>64</v>
      </c>
      <c r="AA448" s="10">
        <v>66961</v>
      </c>
      <c r="AB448" s="10"/>
      <c r="AC448" s="10">
        <f t="shared" si="88"/>
        <v>33480.5</v>
      </c>
      <c r="AD448" s="1"/>
      <c r="AE448" s="1"/>
      <c r="AF448" s="1"/>
      <c r="AG448" s="1"/>
      <c r="AH448" s="35" t="s">
        <v>665</v>
      </c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  <c r="BX448" s="61"/>
      <c r="BY448" s="61"/>
      <c r="BZ448" s="61"/>
      <c r="CA448" s="61"/>
      <c r="CB448" s="61"/>
      <c r="CC448" s="61"/>
      <c r="CD448" s="61"/>
      <c r="CE448" s="61"/>
      <c r="CF448" s="61"/>
      <c r="CG448" s="61"/>
      <c r="CH448" s="61"/>
      <c r="CI448" s="61"/>
      <c r="CJ448" s="61"/>
      <c r="CK448" s="61"/>
      <c r="CL448" s="61"/>
      <c r="CM448" s="61"/>
      <c r="CN448" s="61"/>
      <c r="CO448" s="61"/>
      <c r="CP448" s="61"/>
      <c r="CQ448" s="61"/>
      <c r="CR448" s="61"/>
      <c r="CS448" s="61"/>
      <c r="CT448" s="61"/>
      <c r="CU448" s="61"/>
      <c r="CV448" s="61"/>
    </row>
    <row r="449" spans="1:100" ht="38.4" customHeight="1" x14ac:dyDescent="0.3">
      <c r="A449" s="3">
        <v>446</v>
      </c>
      <c r="B449" s="7">
        <v>63364</v>
      </c>
      <c r="C449" s="40" t="s">
        <v>442</v>
      </c>
      <c r="D449" s="40"/>
      <c r="E449" s="40"/>
      <c r="F449" s="40"/>
      <c r="G449" s="40"/>
      <c r="H449" s="40"/>
      <c r="I449" s="3">
        <v>15</v>
      </c>
      <c r="J449" s="3">
        <f t="shared" si="87"/>
        <v>6</v>
      </c>
      <c r="K449" s="3">
        <v>15</v>
      </c>
      <c r="L449" s="3">
        <f t="shared" si="90"/>
        <v>6</v>
      </c>
      <c r="M449" s="3">
        <v>40</v>
      </c>
      <c r="N449" s="3">
        <f t="shared" si="82"/>
        <v>16</v>
      </c>
      <c r="O449" s="3">
        <v>20</v>
      </c>
      <c r="P449" s="3">
        <f t="shared" si="91"/>
        <v>12</v>
      </c>
      <c r="Q449" s="3">
        <v>20</v>
      </c>
      <c r="R449" s="3">
        <f t="shared" si="92"/>
        <v>12</v>
      </c>
      <c r="S449" s="3">
        <v>20</v>
      </c>
      <c r="T449" s="3">
        <f t="shared" si="93"/>
        <v>12</v>
      </c>
      <c r="U449" s="3">
        <f t="shared" si="86"/>
        <v>64</v>
      </c>
      <c r="V449" s="3"/>
      <c r="W449" s="6"/>
      <c r="X449" s="3">
        <f t="shared" si="95"/>
        <v>0</v>
      </c>
      <c r="Y449" s="3">
        <v>0</v>
      </c>
      <c r="Z449" s="3">
        <f t="shared" si="89"/>
        <v>64</v>
      </c>
      <c r="AA449" s="10">
        <v>89987</v>
      </c>
      <c r="AB449" s="10"/>
      <c r="AC449" s="10">
        <f t="shared" si="88"/>
        <v>44993.5</v>
      </c>
      <c r="AD449" s="1"/>
      <c r="AE449" s="1"/>
      <c r="AF449" s="1"/>
      <c r="AG449" s="1"/>
      <c r="AH449" s="35" t="s">
        <v>665</v>
      </c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  <c r="BK449" s="61"/>
      <c r="BL449" s="61"/>
      <c r="BM449" s="61"/>
      <c r="BN449" s="61"/>
      <c r="BO449" s="61"/>
      <c r="BP449" s="61"/>
      <c r="BQ449" s="61"/>
      <c r="BR449" s="61"/>
      <c r="BS449" s="61"/>
      <c r="BT449" s="61"/>
      <c r="BU449" s="61"/>
      <c r="BV449" s="61"/>
      <c r="BW449" s="61"/>
      <c r="BX449" s="61"/>
      <c r="BY449" s="61"/>
      <c r="BZ449" s="61"/>
      <c r="CA449" s="61"/>
      <c r="CB449" s="61"/>
      <c r="CC449" s="61"/>
      <c r="CD449" s="61"/>
      <c r="CE449" s="61"/>
      <c r="CF449" s="61"/>
      <c r="CG449" s="61"/>
      <c r="CH449" s="61"/>
      <c r="CI449" s="61"/>
      <c r="CJ449" s="61"/>
      <c r="CK449" s="61"/>
      <c r="CL449" s="61"/>
      <c r="CM449" s="61"/>
      <c r="CN449" s="61"/>
      <c r="CO449" s="61"/>
      <c r="CP449" s="61"/>
      <c r="CQ449" s="61"/>
      <c r="CR449" s="61"/>
      <c r="CS449" s="61"/>
      <c r="CT449" s="61"/>
      <c r="CU449" s="61"/>
      <c r="CV449" s="61"/>
    </row>
    <row r="450" spans="1:100" ht="38.4" customHeight="1" x14ac:dyDescent="0.3">
      <c r="A450" s="6">
        <v>447</v>
      </c>
      <c r="B450" s="7">
        <v>63374</v>
      </c>
      <c r="C450" s="40" t="s">
        <v>443</v>
      </c>
      <c r="D450" s="40"/>
      <c r="E450" s="40"/>
      <c r="F450" s="40"/>
      <c r="G450" s="40"/>
      <c r="H450" s="40"/>
      <c r="I450" s="3">
        <v>15</v>
      </c>
      <c r="J450" s="3">
        <f t="shared" si="87"/>
        <v>6</v>
      </c>
      <c r="K450" s="3">
        <v>15</v>
      </c>
      <c r="L450" s="3">
        <f t="shared" si="90"/>
        <v>6</v>
      </c>
      <c r="M450" s="3">
        <v>40</v>
      </c>
      <c r="N450" s="3">
        <f t="shared" ref="N450:N480" si="96">M450/100*40</f>
        <v>16</v>
      </c>
      <c r="O450" s="3">
        <v>20</v>
      </c>
      <c r="P450" s="3">
        <f t="shared" si="91"/>
        <v>12</v>
      </c>
      <c r="Q450" s="3">
        <v>20</v>
      </c>
      <c r="R450" s="3">
        <f t="shared" si="92"/>
        <v>12</v>
      </c>
      <c r="S450" s="3">
        <v>20</v>
      </c>
      <c r="T450" s="3">
        <f t="shared" si="93"/>
        <v>12</v>
      </c>
      <c r="U450" s="3">
        <f t="shared" ref="U450:U480" si="97">J450+L450+N450+P450+R450+T450</f>
        <v>64</v>
      </c>
      <c r="V450" s="3"/>
      <c r="W450" s="6"/>
      <c r="X450" s="3">
        <f t="shared" si="95"/>
        <v>0</v>
      </c>
      <c r="Y450" s="3">
        <v>0</v>
      </c>
      <c r="Z450" s="3">
        <f t="shared" si="89"/>
        <v>64</v>
      </c>
      <c r="AA450" s="10">
        <v>211000</v>
      </c>
      <c r="AB450" s="10"/>
      <c r="AC450" s="10">
        <f t="shared" si="88"/>
        <v>105500</v>
      </c>
      <c r="AD450" s="1"/>
      <c r="AE450" s="1"/>
      <c r="AF450" s="1"/>
      <c r="AG450" s="1"/>
      <c r="AH450" s="35" t="s">
        <v>665</v>
      </c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  <c r="BX450" s="61"/>
      <c r="BY450" s="61"/>
      <c r="BZ450" s="61"/>
      <c r="CA450" s="61"/>
      <c r="CB450" s="61"/>
      <c r="CC450" s="61"/>
      <c r="CD450" s="61"/>
      <c r="CE450" s="61"/>
      <c r="CF450" s="61"/>
      <c r="CG450" s="61"/>
      <c r="CH450" s="61"/>
      <c r="CI450" s="61"/>
      <c r="CJ450" s="61"/>
      <c r="CK450" s="61"/>
      <c r="CL450" s="61"/>
      <c r="CM450" s="61"/>
      <c r="CN450" s="61"/>
      <c r="CO450" s="61"/>
      <c r="CP450" s="61"/>
      <c r="CQ450" s="61"/>
      <c r="CR450" s="61"/>
      <c r="CS450" s="61"/>
      <c r="CT450" s="61"/>
      <c r="CU450" s="61"/>
      <c r="CV450" s="61"/>
    </row>
    <row r="451" spans="1:100" ht="38.4" customHeight="1" x14ac:dyDescent="0.3">
      <c r="A451" s="3">
        <v>448</v>
      </c>
      <c r="B451" s="7">
        <v>63383</v>
      </c>
      <c r="C451" s="40" t="s">
        <v>451</v>
      </c>
      <c r="D451" s="40"/>
      <c r="E451" s="40"/>
      <c r="F451" s="40"/>
      <c r="G451" s="40"/>
      <c r="H451" s="40"/>
      <c r="I451" s="3">
        <v>15</v>
      </c>
      <c r="J451" s="3">
        <f t="shared" si="87"/>
        <v>6</v>
      </c>
      <c r="K451" s="3">
        <v>15</v>
      </c>
      <c r="L451" s="3">
        <f t="shared" si="90"/>
        <v>6</v>
      </c>
      <c r="M451" s="3">
        <v>40</v>
      </c>
      <c r="N451" s="3">
        <f t="shared" si="96"/>
        <v>16</v>
      </c>
      <c r="O451" s="3">
        <v>10</v>
      </c>
      <c r="P451" s="3">
        <f t="shared" si="91"/>
        <v>6</v>
      </c>
      <c r="Q451" s="3">
        <v>30</v>
      </c>
      <c r="R451" s="3">
        <f t="shared" si="92"/>
        <v>18</v>
      </c>
      <c r="S451" s="3">
        <v>20</v>
      </c>
      <c r="T451" s="3">
        <f t="shared" si="93"/>
        <v>12</v>
      </c>
      <c r="U451" s="3">
        <f t="shared" si="97"/>
        <v>64</v>
      </c>
      <c r="V451" s="3"/>
      <c r="W451" s="6"/>
      <c r="X451" s="3">
        <f t="shared" si="95"/>
        <v>0</v>
      </c>
      <c r="Y451" s="3">
        <v>0</v>
      </c>
      <c r="Z451" s="3">
        <f t="shared" si="89"/>
        <v>64</v>
      </c>
      <c r="AA451" s="10">
        <v>65700</v>
      </c>
      <c r="AB451" s="10"/>
      <c r="AC451" s="10">
        <f t="shared" si="88"/>
        <v>32850</v>
      </c>
      <c r="AD451" s="1"/>
      <c r="AE451" s="1"/>
      <c r="AF451" s="1"/>
      <c r="AG451" s="1"/>
      <c r="AH451" s="35" t="s">
        <v>665</v>
      </c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  <c r="BX451" s="61"/>
      <c r="BY451" s="61"/>
      <c r="BZ451" s="61"/>
      <c r="CA451" s="61"/>
      <c r="CB451" s="61"/>
      <c r="CC451" s="61"/>
      <c r="CD451" s="61"/>
      <c r="CE451" s="61"/>
      <c r="CF451" s="61"/>
      <c r="CG451" s="61"/>
      <c r="CH451" s="61"/>
      <c r="CI451" s="61"/>
      <c r="CJ451" s="61"/>
      <c r="CK451" s="61"/>
      <c r="CL451" s="61"/>
      <c r="CM451" s="61"/>
      <c r="CN451" s="61"/>
      <c r="CO451" s="61"/>
      <c r="CP451" s="61"/>
      <c r="CQ451" s="61"/>
      <c r="CR451" s="61"/>
      <c r="CS451" s="61"/>
      <c r="CT451" s="61"/>
      <c r="CU451" s="61"/>
      <c r="CV451" s="61"/>
    </row>
    <row r="452" spans="1:100" ht="38.4" customHeight="1" x14ac:dyDescent="0.3">
      <c r="A452" s="3">
        <v>449</v>
      </c>
      <c r="B452" s="7">
        <v>63384</v>
      </c>
      <c r="C452" s="40" t="s">
        <v>452</v>
      </c>
      <c r="D452" s="40"/>
      <c r="E452" s="40"/>
      <c r="F452" s="40"/>
      <c r="G452" s="40"/>
      <c r="H452" s="40"/>
      <c r="I452" s="3">
        <v>15</v>
      </c>
      <c r="J452" s="3">
        <f t="shared" si="87"/>
        <v>6</v>
      </c>
      <c r="K452" s="3">
        <v>15</v>
      </c>
      <c r="L452" s="3">
        <f t="shared" si="90"/>
        <v>6</v>
      </c>
      <c r="M452" s="3">
        <v>40</v>
      </c>
      <c r="N452" s="3">
        <f t="shared" si="96"/>
        <v>16</v>
      </c>
      <c r="O452" s="3">
        <v>10</v>
      </c>
      <c r="P452" s="3">
        <f t="shared" si="91"/>
        <v>6</v>
      </c>
      <c r="Q452" s="3">
        <v>30</v>
      </c>
      <c r="R452" s="3">
        <f t="shared" si="92"/>
        <v>18</v>
      </c>
      <c r="S452" s="3">
        <v>20</v>
      </c>
      <c r="T452" s="3">
        <f t="shared" si="93"/>
        <v>12</v>
      </c>
      <c r="U452" s="3">
        <f t="shared" si="97"/>
        <v>64</v>
      </c>
      <c r="V452" s="3"/>
      <c r="W452" s="6"/>
      <c r="X452" s="3">
        <f t="shared" si="95"/>
        <v>0</v>
      </c>
      <c r="Y452" s="3">
        <v>0</v>
      </c>
      <c r="Z452" s="3">
        <f t="shared" si="89"/>
        <v>64</v>
      </c>
      <c r="AA452" s="10">
        <v>125000</v>
      </c>
      <c r="AB452" s="10"/>
      <c r="AC452" s="10">
        <f t="shared" si="88"/>
        <v>62500</v>
      </c>
      <c r="AD452" s="1"/>
      <c r="AE452" s="1"/>
      <c r="AF452" s="1"/>
      <c r="AG452" s="1"/>
      <c r="AH452" s="35" t="s">
        <v>665</v>
      </c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  <c r="BX452" s="61"/>
      <c r="BY452" s="61"/>
      <c r="BZ452" s="61"/>
      <c r="CA452" s="61"/>
      <c r="CB452" s="61"/>
      <c r="CC452" s="61"/>
      <c r="CD452" s="61"/>
      <c r="CE452" s="61"/>
      <c r="CF452" s="61"/>
      <c r="CG452" s="61"/>
      <c r="CH452" s="61"/>
      <c r="CI452" s="61"/>
      <c r="CJ452" s="61"/>
      <c r="CK452" s="61"/>
      <c r="CL452" s="61"/>
      <c r="CM452" s="61"/>
      <c r="CN452" s="61"/>
      <c r="CO452" s="61"/>
      <c r="CP452" s="61"/>
      <c r="CQ452" s="61"/>
      <c r="CR452" s="61"/>
      <c r="CS452" s="61"/>
      <c r="CT452" s="61"/>
      <c r="CU452" s="61"/>
      <c r="CV452" s="61"/>
    </row>
    <row r="453" spans="1:100" ht="38.4" customHeight="1" x14ac:dyDescent="0.3">
      <c r="A453" s="3">
        <v>450</v>
      </c>
      <c r="B453" s="7">
        <v>63392</v>
      </c>
      <c r="C453" s="40" t="s">
        <v>456</v>
      </c>
      <c r="D453" s="40"/>
      <c r="E453" s="40"/>
      <c r="F453" s="40"/>
      <c r="G453" s="40"/>
      <c r="H453" s="40"/>
      <c r="I453" s="3">
        <v>15</v>
      </c>
      <c r="J453" s="3">
        <f t="shared" si="87"/>
        <v>6</v>
      </c>
      <c r="K453" s="3">
        <v>30</v>
      </c>
      <c r="L453" s="3">
        <f t="shared" si="90"/>
        <v>12</v>
      </c>
      <c r="M453" s="3">
        <v>40</v>
      </c>
      <c r="N453" s="3">
        <f t="shared" si="96"/>
        <v>16</v>
      </c>
      <c r="O453" s="3">
        <v>20</v>
      </c>
      <c r="P453" s="3">
        <f t="shared" si="91"/>
        <v>12</v>
      </c>
      <c r="Q453" s="3">
        <v>10</v>
      </c>
      <c r="R453" s="3">
        <f t="shared" si="92"/>
        <v>6</v>
      </c>
      <c r="S453" s="3">
        <v>20</v>
      </c>
      <c r="T453" s="3">
        <f t="shared" si="93"/>
        <v>12</v>
      </c>
      <c r="U453" s="3">
        <f t="shared" si="97"/>
        <v>64</v>
      </c>
      <c r="V453" s="3"/>
      <c r="W453" s="6"/>
      <c r="X453" s="3">
        <f t="shared" si="95"/>
        <v>0</v>
      </c>
      <c r="Y453" s="3">
        <v>0</v>
      </c>
      <c r="Z453" s="3">
        <f t="shared" si="89"/>
        <v>64</v>
      </c>
      <c r="AA453" s="10">
        <v>246959.33</v>
      </c>
      <c r="AB453" s="10"/>
      <c r="AC453" s="10">
        <f t="shared" si="88"/>
        <v>123479.66499999999</v>
      </c>
      <c r="AD453" s="1"/>
      <c r="AE453" s="1"/>
      <c r="AF453" s="1"/>
      <c r="AG453" s="1"/>
      <c r="AH453" s="35" t="s">
        <v>665</v>
      </c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  <c r="BX453" s="61"/>
      <c r="BY453" s="61"/>
      <c r="BZ453" s="61"/>
      <c r="CA453" s="61"/>
      <c r="CB453" s="61"/>
      <c r="CC453" s="61"/>
      <c r="CD453" s="61"/>
      <c r="CE453" s="61"/>
      <c r="CF453" s="61"/>
      <c r="CG453" s="61"/>
      <c r="CH453" s="61"/>
      <c r="CI453" s="61"/>
      <c r="CJ453" s="61"/>
      <c r="CK453" s="61"/>
      <c r="CL453" s="61"/>
      <c r="CM453" s="61"/>
      <c r="CN453" s="61"/>
      <c r="CO453" s="61"/>
      <c r="CP453" s="61"/>
      <c r="CQ453" s="61"/>
      <c r="CR453" s="61"/>
      <c r="CS453" s="61"/>
      <c r="CT453" s="61"/>
      <c r="CU453" s="61"/>
      <c r="CV453" s="61"/>
    </row>
    <row r="454" spans="1:100" ht="38.4" customHeight="1" x14ac:dyDescent="0.3">
      <c r="A454" s="6">
        <v>451</v>
      </c>
      <c r="B454" s="7">
        <v>63404</v>
      </c>
      <c r="C454" s="40" t="s">
        <v>462</v>
      </c>
      <c r="D454" s="40"/>
      <c r="E454" s="40"/>
      <c r="F454" s="40"/>
      <c r="G454" s="40"/>
      <c r="H454" s="40"/>
      <c r="I454" s="3">
        <v>15</v>
      </c>
      <c r="J454" s="3">
        <f t="shared" si="87"/>
        <v>6</v>
      </c>
      <c r="K454" s="3">
        <v>15</v>
      </c>
      <c r="L454" s="3">
        <f t="shared" si="90"/>
        <v>6</v>
      </c>
      <c r="M454" s="3">
        <v>40</v>
      </c>
      <c r="N454" s="3">
        <f t="shared" si="96"/>
        <v>16</v>
      </c>
      <c r="O454" s="3">
        <v>20</v>
      </c>
      <c r="P454" s="3">
        <f t="shared" si="91"/>
        <v>12</v>
      </c>
      <c r="Q454" s="3">
        <v>20</v>
      </c>
      <c r="R454" s="3">
        <f t="shared" si="92"/>
        <v>12</v>
      </c>
      <c r="S454" s="3">
        <v>20</v>
      </c>
      <c r="T454" s="3">
        <f t="shared" si="93"/>
        <v>12</v>
      </c>
      <c r="U454" s="3">
        <f t="shared" si="97"/>
        <v>64</v>
      </c>
      <c r="V454" s="3"/>
      <c r="W454" s="6"/>
      <c r="X454" s="3">
        <f t="shared" si="95"/>
        <v>0</v>
      </c>
      <c r="Y454" s="3">
        <v>0</v>
      </c>
      <c r="Z454" s="3">
        <f t="shared" si="89"/>
        <v>64</v>
      </c>
      <c r="AA454" s="10">
        <v>101850</v>
      </c>
      <c r="AB454" s="10"/>
      <c r="AC454" s="10">
        <f t="shared" si="88"/>
        <v>50925</v>
      </c>
      <c r="AD454" s="1"/>
      <c r="AE454" s="1"/>
      <c r="AF454" s="1"/>
      <c r="AG454" s="1"/>
      <c r="AH454" s="35" t="s">
        <v>665</v>
      </c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  <c r="BK454" s="61"/>
      <c r="BL454" s="61"/>
      <c r="BM454" s="61"/>
      <c r="BN454" s="61"/>
      <c r="BO454" s="61"/>
      <c r="BP454" s="61"/>
      <c r="BQ454" s="61"/>
      <c r="BR454" s="61"/>
      <c r="BS454" s="61"/>
      <c r="BT454" s="61"/>
      <c r="BU454" s="61"/>
      <c r="BV454" s="61"/>
      <c r="BW454" s="61"/>
      <c r="BX454" s="61"/>
      <c r="BY454" s="61"/>
      <c r="BZ454" s="61"/>
      <c r="CA454" s="61"/>
      <c r="CB454" s="61"/>
      <c r="CC454" s="61"/>
      <c r="CD454" s="61"/>
      <c r="CE454" s="61"/>
      <c r="CF454" s="61"/>
      <c r="CG454" s="61"/>
      <c r="CH454" s="61"/>
      <c r="CI454" s="61"/>
      <c r="CJ454" s="61"/>
      <c r="CK454" s="61"/>
      <c r="CL454" s="61"/>
      <c r="CM454" s="61"/>
      <c r="CN454" s="61"/>
      <c r="CO454" s="61"/>
      <c r="CP454" s="61"/>
      <c r="CQ454" s="61"/>
      <c r="CR454" s="61"/>
      <c r="CS454" s="61"/>
      <c r="CT454" s="61"/>
      <c r="CU454" s="61"/>
      <c r="CV454" s="61"/>
    </row>
    <row r="455" spans="1:100" ht="38.4" customHeight="1" x14ac:dyDescent="0.3">
      <c r="A455" s="3">
        <v>452</v>
      </c>
      <c r="B455" s="7">
        <v>63418</v>
      </c>
      <c r="C455" s="40" t="s">
        <v>466</v>
      </c>
      <c r="D455" s="40"/>
      <c r="E455" s="40"/>
      <c r="F455" s="40"/>
      <c r="G455" s="40"/>
      <c r="H455" s="40"/>
      <c r="I455" s="3">
        <v>15</v>
      </c>
      <c r="J455" s="3">
        <f t="shared" si="87"/>
        <v>6</v>
      </c>
      <c r="K455" s="3">
        <v>15</v>
      </c>
      <c r="L455" s="3">
        <f t="shared" si="90"/>
        <v>6</v>
      </c>
      <c r="M455" s="3">
        <v>40</v>
      </c>
      <c r="N455" s="3">
        <f t="shared" si="96"/>
        <v>16</v>
      </c>
      <c r="O455" s="3">
        <v>20</v>
      </c>
      <c r="P455" s="3">
        <f t="shared" si="91"/>
        <v>12</v>
      </c>
      <c r="Q455" s="3">
        <v>20</v>
      </c>
      <c r="R455" s="3">
        <f t="shared" si="92"/>
        <v>12</v>
      </c>
      <c r="S455" s="3">
        <v>20</v>
      </c>
      <c r="T455" s="3">
        <f t="shared" si="93"/>
        <v>12</v>
      </c>
      <c r="U455" s="3">
        <f t="shared" si="97"/>
        <v>64</v>
      </c>
      <c r="V455" s="3"/>
      <c r="W455" s="6"/>
      <c r="X455" s="3">
        <f t="shared" si="95"/>
        <v>0</v>
      </c>
      <c r="Y455" s="3">
        <v>0</v>
      </c>
      <c r="Z455" s="3">
        <f t="shared" si="89"/>
        <v>64</v>
      </c>
      <c r="AA455" s="10">
        <v>437000</v>
      </c>
      <c r="AB455" s="10"/>
      <c r="AC455" s="10">
        <f t="shared" si="88"/>
        <v>218500</v>
      </c>
      <c r="AD455" s="1"/>
      <c r="AE455" s="1"/>
      <c r="AF455" s="1"/>
      <c r="AG455" s="1"/>
      <c r="AH455" s="35" t="s">
        <v>665</v>
      </c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  <c r="BX455" s="61"/>
      <c r="BY455" s="61"/>
      <c r="BZ455" s="61"/>
      <c r="CA455" s="61"/>
      <c r="CB455" s="61"/>
      <c r="CC455" s="61"/>
      <c r="CD455" s="61"/>
      <c r="CE455" s="61"/>
      <c r="CF455" s="61"/>
      <c r="CG455" s="61"/>
      <c r="CH455" s="61"/>
      <c r="CI455" s="61"/>
      <c r="CJ455" s="61"/>
      <c r="CK455" s="61"/>
      <c r="CL455" s="61"/>
      <c r="CM455" s="61"/>
      <c r="CN455" s="61"/>
      <c r="CO455" s="61"/>
      <c r="CP455" s="61"/>
      <c r="CQ455" s="61"/>
      <c r="CR455" s="61"/>
      <c r="CS455" s="61"/>
      <c r="CT455" s="61"/>
      <c r="CU455" s="61"/>
      <c r="CV455" s="61"/>
    </row>
    <row r="456" spans="1:100" ht="38.4" customHeight="1" x14ac:dyDescent="0.3">
      <c r="A456" s="3">
        <v>453</v>
      </c>
      <c r="B456" s="7">
        <v>63475</v>
      </c>
      <c r="C456" s="40" t="s">
        <v>482</v>
      </c>
      <c r="D456" s="40"/>
      <c r="E456" s="40"/>
      <c r="F456" s="40"/>
      <c r="G456" s="40"/>
      <c r="H456" s="40"/>
      <c r="I456" s="3">
        <v>15</v>
      </c>
      <c r="J456" s="3">
        <f t="shared" si="87"/>
        <v>6</v>
      </c>
      <c r="K456" s="3">
        <v>15</v>
      </c>
      <c r="L456" s="3">
        <f t="shared" si="90"/>
        <v>6</v>
      </c>
      <c r="M456" s="3">
        <v>40</v>
      </c>
      <c r="N456" s="3">
        <f t="shared" si="96"/>
        <v>16</v>
      </c>
      <c r="O456" s="3">
        <v>20</v>
      </c>
      <c r="P456" s="3">
        <f t="shared" si="91"/>
        <v>12</v>
      </c>
      <c r="Q456" s="3">
        <v>20</v>
      </c>
      <c r="R456" s="3">
        <f t="shared" si="92"/>
        <v>12</v>
      </c>
      <c r="S456" s="3">
        <v>20</v>
      </c>
      <c r="T456" s="3">
        <f t="shared" si="93"/>
        <v>12</v>
      </c>
      <c r="U456" s="3">
        <f t="shared" si="97"/>
        <v>64</v>
      </c>
      <c r="V456" s="3"/>
      <c r="W456" s="6"/>
      <c r="X456" s="3">
        <f t="shared" si="95"/>
        <v>0</v>
      </c>
      <c r="Y456" s="3">
        <v>0</v>
      </c>
      <c r="Z456" s="3">
        <f t="shared" si="89"/>
        <v>64</v>
      </c>
      <c r="AA456" s="10">
        <v>184992.03</v>
      </c>
      <c r="AB456" s="10"/>
      <c r="AC456" s="10">
        <f t="shared" si="88"/>
        <v>92496.014999999999</v>
      </c>
      <c r="AD456" s="1"/>
      <c r="AE456" s="1"/>
      <c r="AF456" s="1"/>
      <c r="AG456" s="1"/>
      <c r="AH456" s="35" t="s">
        <v>665</v>
      </c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  <c r="BX456" s="61"/>
      <c r="BY456" s="61"/>
      <c r="BZ456" s="61"/>
      <c r="CA456" s="61"/>
      <c r="CB456" s="61"/>
      <c r="CC456" s="61"/>
      <c r="CD456" s="61"/>
      <c r="CE456" s="61"/>
      <c r="CF456" s="61"/>
      <c r="CG456" s="61"/>
      <c r="CH456" s="61"/>
      <c r="CI456" s="61"/>
      <c r="CJ456" s="61"/>
      <c r="CK456" s="61"/>
      <c r="CL456" s="61"/>
      <c r="CM456" s="61"/>
      <c r="CN456" s="61"/>
      <c r="CO456" s="61"/>
      <c r="CP456" s="61"/>
      <c r="CQ456" s="61"/>
      <c r="CR456" s="61"/>
      <c r="CS456" s="61"/>
      <c r="CT456" s="61"/>
      <c r="CU456" s="61"/>
      <c r="CV456" s="61"/>
    </row>
    <row r="457" spans="1:100" ht="38.4" customHeight="1" x14ac:dyDescent="0.3">
      <c r="A457" s="3">
        <v>454</v>
      </c>
      <c r="B457" s="7">
        <v>63616</v>
      </c>
      <c r="C457" s="40" t="s">
        <v>552</v>
      </c>
      <c r="D457" s="40"/>
      <c r="E457" s="40"/>
      <c r="F457" s="40"/>
      <c r="G457" s="40"/>
      <c r="H457" s="40"/>
      <c r="I457" s="3">
        <v>15</v>
      </c>
      <c r="J457" s="3">
        <f t="shared" si="87"/>
        <v>6</v>
      </c>
      <c r="K457" s="3">
        <v>15</v>
      </c>
      <c r="L457" s="3">
        <f t="shared" si="90"/>
        <v>6</v>
      </c>
      <c r="M457" s="3">
        <v>40</v>
      </c>
      <c r="N457" s="3">
        <f t="shared" si="96"/>
        <v>16</v>
      </c>
      <c r="O457" s="3">
        <v>20</v>
      </c>
      <c r="P457" s="3">
        <f t="shared" si="91"/>
        <v>12</v>
      </c>
      <c r="Q457" s="3">
        <v>20</v>
      </c>
      <c r="R457" s="3">
        <f t="shared" si="92"/>
        <v>12</v>
      </c>
      <c r="S457" s="3">
        <v>20</v>
      </c>
      <c r="T457" s="3">
        <f t="shared" si="93"/>
        <v>12</v>
      </c>
      <c r="U457" s="3">
        <f t="shared" si="97"/>
        <v>64</v>
      </c>
      <c r="V457" s="3"/>
      <c r="W457" s="6"/>
      <c r="X457" s="3">
        <f t="shared" si="95"/>
        <v>0</v>
      </c>
      <c r="Y457" s="3">
        <v>0</v>
      </c>
      <c r="Z457" s="3">
        <f t="shared" si="89"/>
        <v>64</v>
      </c>
      <c r="AA457" s="10">
        <v>272393.90000000002</v>
      </c>
      <c r="AB457" s="10"/>
      <c r="AC457" s="10">
        <f t="shared" si="88"/>
        <v>136196.95000000001</v>
      </c>
      <c r="AD457" s="1"/>
      <c r="AE457" s="1"/>
      <c r="AF457" s="1"/>
      <c r="AG457" s="1"/>
      <c r="AH457" s="35" t="s">
        <v>665</v>
      </c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  <c r="BY457" s="61"/>
      <c r="BZ457" s="61"/>
      <c r="CA457" s="61"/>
      <c r="CB457" s="61"/>
      <c r="CC457" s="61"/>
      <c r="CD457" s="61"/>
      <c r="CE457" s="61"/>
      <c r="CF457" s="61"/>
      <c r="CG457" s="61"/>
      <c r="CH457" s="61"/>
      <c r="CI457" s="61"/>
      <c r="CJ457" s="61"/>
      <c r="CK457" s="61"/>
      <c r="CL457" s="61"/>
      <c r="CM457" s="61"/>
      <c r="CN457" s="61"/>
      <c r="CO457" s="61"/>
      <c r="CP457" s="61"/>
      <c r="CQ457" s="61"/>
      <c r="CR457" s="61"/>
      <c r="CS457" s="61"/>
      <c r="CT457" s="61"/>
      <c r="CU457" s="61"/>
      <c r="CV457" s="61"/>
    </row>
    <row r="458" spans="1:100" ht="38.4" customHeight="1" x14ac:dyDescent="0.3">
      <c r="A458" s="6">
        <v>455</v>
      </c>
      <c r="B458" s="7">
        <v>63619</v>
      </c>
      <c r="C458" s="40" t="s">
        <v>553</v>
      </c>
      <c r="D458" s="40"/>
      <c r="E458" s="40"/>
      <c r="F458" s="40"/>
      <c r="G458" s="40"/>
      <c r="H458" s="40"/>
      <c r="I458" s="3">
        <v>15</v>
      </c>
      <c r="J458" s="3">
        <f t="shared" si="87"/>
        <v>6</v>
      </c>
      <c r="K458" s="3">
        <v>15</v>
      </c>
      <c r="L458" s="3">
        <f t="shared" si="90"/>
        <v>6</v>
      </c>
      <c r="M458" s="3">
        <v>40</v>
      </c>
      <c r="N458" s="3">
        <f t="shared" si="96"/>
        <v>16</v>
      </c>
      <c r="O458" s="3">
        <v>20</v>
      </c>
      <c r="P458" s="3">
        <f t="shared" si="91"/>
        <v>12</v>
      </c>
      <c r="Q458" s="3">
        <v>20</v>
      </c>
      <c r="R458" s="3">
        <f t="shared" si="92"/>
        <v>12</v>
      </c>
      <c r="S458" s="3">
        <v>20</v>
      </c>
      <c r="T458" s="3">
        <f t="shared" si="93"/>
        <v>12</v>
      </c>
      <c r="U458" s="3">
        <f t="shared" si="97"/>
        <v>64</v>
      </c>
      <c r="V458" s="3"/>
      <c r="W458" s="6"/>
      <c r="X458" s="3">
        <f t="shared" si="95"/>
        <v>0</v>
      </c>
      <c r="Y458" s="3">
        <v>0</v>
      </c>
      <c r="Z458" s="3">
        <f t="shared" si="89"/>
        <v>64</v>
      </c>
      <c r="AA458" s="10">
        <v>64534.9</v>
      </c>
      <c r="AB458" s="10"/>
      <c r="AC458" s="10">
        <f t="shared" si="88"/>
        <v>32267.45</v>
      </c>
      <c r="AD458" s="1"/>
      <c r="AE458" s="1"/>
      <c r="AF458" s="1"/>
      <c r="AG458" s="1"/>
      <c r="AH458" s="35" t="s">
        <v>665</v>
      </c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  <c r="BY458" s="61"/>
      <c r="BZ458" s="61"/>
      <c r="CA458" s="61"/>
      <c r="CB458" s="61"/>
      <c r="CC458" s="61"/>
      <c r="CD458" s="61"/>
      <c r="CE458" s="61"/>
      <c r="CF458" s="61"/>
      <c r="CG458" s="61"/>
      <c r="CH458" s="61"/>
      <c r="CI458" s="61"/>
      <c r="CJ458" s="61"/>
      <c r="CK458" s="61"/>
      <c r="CL458" s="61"/>
      <c r="CM458" s="61"/>
      <c r="CN458" s="61"/>
      <c r="CO458" s="61"/>
      <c r="CP458" s="61"/>
      <c r="CQ458" s="61"/>
      <c r="CR458" s="61"/>
      <c r="CS458" s="61"/>
      <c r="CT458" s="61"/>
      <c r="CU458" s="61"/>
      <c r="CV458" s="61"/>
    </row>
    <row r="459" spans="1:100" ht="38.4" customHeight="1" x14ac:dyDescent="0.3">
      <c r="A459" s="3">
        <v>456</v>
      </c>
      <c r="B459" s="7">
        <v>63731</v>
      </c>
      <c r="C459" s="40" t="s">
        <v>626</v>
      </c>
      <c r="D459" s="40"/>
      <c r="E459" s="40"/>
      <c r="F459" s="40"/>
      <c r="G459" s="40"/>
      <c r="H459" s="40"/>
      <c r="I459" s="3">
        <v>15</v>
      </c>
      <c r="J459" s="3">
        <f t="shared" ref="J459:J480" si="98">I459/100*40</f>
        <v>6</v>
      </c>
      <c r="K459" s="3">
        <v>15</v>
      </c>
      <c r="L459" s="3">
        <f t="shared" si="90"/>
        <v>6</v>
      </c>
      <c r="M459" s="3">
        <v>40</v>
      </c>
      <c r="N459" s="3">
        <f t="shared" si="96"/>
        <v>16</v>
      </c>
      <c r="O459" s="3">
        <v>30</v>
      </c>
      <c r="P459" s="3">
        <f t="shared" si="91"/>
        <v>18</v>
      </c>
      <c r="Q459" s="3">
        <v>10</v>
      </c>
      <c r="R459" s="3">
        <f t="shared" si="92"/>
        <v>6</v>
      </c>
      <c r="S459" s="3">
        <v>20</v>
      </c>
      <c r="T459" s="3">
        <f t="shared" si="93"/>
        <v>12</v>
      </c>
      <c r="U459" s="3">
        <f t="shared" si="97"/>
        <v>64</v>
      </c>
      <c r="V459" s="3"/>
      <c r="W459" s="6"/>
      <c r="X459" s="3">
        <f t="shared" si="95"/>
        <v>0</v>
      </c>
      <c r="Y459" s="3">
        <v>0</v>
      </c>
      <c r="Z459" s="3">
        <f t="shared" si="89"/>
        <v>64</v>
      </c>
      <c r="AA459" s="10">
        <v>46772</v>
      </c>
      <c r="AB459" s="10"/>
      <c r="AC459" s="10">
        <f t="shared" si="88"/>
        <v>23386</v>
      </c>
      <c r="AD459" s="1"/>
      <c r="AE459" s="1"/>
      <c r="AF459" s="1"/>
      <c r="AG459" s="1"/>
      <c r="AH459" s="35" t="s">
        <v>665</v>
      </c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  <c r="BY459" s="61"/>
      <c r="BZ459" s="61"/>
      <c r="CA459" s="61"/>
      <c r="CB459" s="61"/>
      <c r="CC459" s="61"/>
      <c r="CD459" s="61"/>
      <c r="CE459" s="61"/>
      <c r="CF459" s="61"/>
      <c r="CG459" s="61"/>
      <c r="CH459" s="61"/>
      <c r="CI459" s="61"/>
      <c r="CJ459" s="61"/>
      <c r="CK459" s="61"/>
      <c r="CL459" s="61"/>
      <c r="CM459" s="61"/>
      <c r="CN459" s="61"/>
      <c r="CO459" s="61"/>
      <c r="CP459" s="61"/>
      <c r="CQ459" s="61"/>
      <c r="CR459" s="61"/>
      <c r="CS459" s="61"/>
      <c r="CT459" s="61"/>
      <c r="CU459" s="61"/>
      <c r="CV459" s="61"/>
    </row>
    <row r="460" spans="1:100" ht="38.4" customHeight="1" x14ac:dyDescent="0.3">
      <c r="A460" s="3">
        <v>457</v>
      </c>
      <c r="B460" s="7">
        <v>63749</v>
      </c>
      <c r="C460" s="40" t="s">
        <v>631</v>
      </c>
      <c r="D460" s="40"/>
      <c r="E460" s="40"/>
      <c r="F460" s="40"/>
      <c r="G460" s="40"/>
      <c r="H460" s="40"/>
      <c r="I460" s="3">
        <v>15</v>
      </c>
      <c r="J460" s="3">
        <f t="shared" si="98"/>
        <v>6</v>
      </c>
      <c r="K460" s="3">
        <v>15</v>
      </c>
      <c r="L460" s="3">
        <f t="shared" si="90"/>
        <v>6</v>
      </c>
      <c r="M460" s="3">
        <v>40</v>
      </c>
      <c r="N460" s="3">
        <f t="shared" si="96"/>
        <v>16</v>
      </c>
      <c r="O460" s="3">
        <v>20</v>
      </c>
      <c r="P460" s="3">
        <f t="shared" si="91"/>
        <v>12</v>
      </c>
      <c r="Q460" s="3">
        <v>20</v>
      </c>
      <c r="R460" s="3">
        <f t="shared" si="92"/>
        <v>12</v>
      </c>
      <c r="S460" s="3">
        <v>20</v>
      </c>
      <c r="T460" s="3">
        <f t="shared" si="93"/>
        <v>12</v>
      </c>
      <c r="U460" s="3">
        <f t="shared" si="97"/>
        <v>64</v>
      </c>
      <c r="V460" s="3"/>
      <c r="W460" s="6"/>
      <c r="X460" s="3">
        <f t="shared" si="95"/>
        <v>0</v>
      </c>
      <c r="Y460" s="3">
        <v>0</v>
      </c>
      <c r="Z460" s="3">
        <f t="shared" si="89"/>
        <v>64</v>
      </c>
      <c r="AA460" s="10">
        <v>69000</v>
      </c>
      <c r="AB460" s="10"/>
      <c r="AC460" s="10">
        <f t="shared" si="88"/>
        <v>34500</v>
      </c>
      <c r="AD460" s="1"/>
      <c r="AE460" s="1"/>
      <c r="AF460" s="1"/>
      <c r="AG460" s="1"/>
      <c r="AH460" s="35" t="s">
        <v>665</v>
      </c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  <c r="BY460" s="61"/>
      <c r="BZ460" s="61"/>
      <c r="CA460" s="61"/>
      <c r="CB460" s="61"/>
      <c r="CC460" s="61"/>
      <c r="CD460" s="61"/>
      <c r="CE460" s="61"/>
      <c r="CF460" s="61"/>
      <c r="CG460" s="61"/>
      <c r="CH460" s="61"/>
      <c r="CI460" s="61"/>
      <c r="CJ460" s="61"/>
      <c r="CK460" s="61"/>
      <c r="CL460" s="61"/>
      <c r="CM460" s="61"/>
      <c r="CN460" s="61"/>
      <c r="CO460" s="61"/>
      <c r="CP460" s="61"/>
      <c r="CQ460" s="61"/>
      <c r="CR460" s="61"/>
      <c r="CS460" s="61"/>
      <c r="CT460" s="61"/>
      <c r="CU460" s="61"/>
      <c r="CV460" s="61"/>
    </row>
    <row r="461" spans="1:100" ht="38.4" customHeight="1" x14ac:dyDescent="0.3">
      <c r="A461" s="3">
        <v>458</v>
      </c>
      <c r="B461" s="7">
        <v>63833</v>
      </c>
      <c r="C461" s="40" t="s">
        <v>634</v>
      </c>
      <c r="D461" s="40"/>
      <c r="E461" s="40"/>
      <c r="F461" s="40"/>
      <c r="G461" s="40"/>
      <c r="H461" s="40"/>
      <c r="I461" s="3">
        <v>15</v>
      </c>
      <c r="J461" s="3">
        <f t="shared" si="98"/>
        <v>6</v>
      </c>
      <c r="K461" s="3">
        <v>30</v>
      </c>
      <c r="L461" s="3">
        <f t="shared" si="90"/>
        <v>12</v>
      </c>
      <c r="M461" s="3">
        <v>40</v>
      </c>
      <c r="N461" s="3">
        <f t="shared" si="96"/>
        <v>16</v>
      </c>
      <c r="O461" s="3">
        <v>20</v>
      </c>
      <c r="P461" s="3">
        <f t="shared" si="91"/>
        <v>12</v>
      </c>
      <c r="Q461" s="3">
        <v>10</v>
      </c>
      <c r="R461" s="3">
        <f t="shared" si="92"/>
        <v>6</v>
      </c>
      <c r="S461" s="3">
        <v>20</v>
      </c>
      <c r="T461" s="3">
        <f t="shared" si="93"/>
        <v>12</v>
      </c>
      <c r="U461" s="3">
        <f t="shared" si="97"/>
        <v>64</v>
      </c>
      <c r="V461" s="3"/>
      <c r="W461" s="6"/>
      <c r="X461" s="3">
        <f t="shared" si="95"/>
        <v>0</v>
      </c>
      <c r="Y461" s="3">
        <v>0</v>
      </c>
      <c r="Z461" s="3">
        <f t="shared" si="89"/>
        <v>64</v>
      </c>
      <c r="AA461" s="10">
        <v>105861</v>
      </c>
      <c r="AB461" s="10"/>
      <c r="AC461" s="10">
        <f t="shared" si="88"/>
        <v>52930.5</v>
      </c>
      <c r="AD461" s="1"/>
      <c r="AE461" s="1"/>
      <c r="AF461" s="1"/>
      <c r="AG461" s="1"/>
      <c r="AH461" s="35" t="s">
        <v>665</v>
      </c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  <c r="BY461" s="61"/>
      <c r="BZ461" s="61"/>
      <c r="CA461" s="61"/>
      <c r="CB461" s="61"/>
      <c r="CC461" s="61"/>
      <c r="CD461" s="61"/>
      <c r="CE461" s="61"/>
      <c r="CF461" s="61"/>
      <c r="CG461" s="61"/>
      <c r="CH461" s="61"/>
      <c r="CI461" s="61"/>
      <c r="CJ461" s="61"/>
      <c r="CK461" s="61"/>
      <c r="CL461" s="61"/>
      <c r="CM461" s="61"/>
      <c r="CN461" s="61"/>
      <c r="CO461" s="61"/>
      <c r="CP461" s="61"/>
      <c r="CQ461" s="61"/>
      <c r="CR461" s="61"/>
      <c r="CS461" s="61"/>
      <c r="CT461" s="61"/>
      <c r="CU461" s="61"/>
      <c r="CV461" s="61"/>
    </row>
    <row r="462" spans="1:100" ht="38.4" customHeight="1" x14ac:dyDescent="0.3">
      <c r="A462" s="6">
        <v>459</v>
      </c>
      <c r="B462" s="7">
        <v>63837</v>
      </c>
      <c r="C462" s="40" t="s">
        <v>637</v>
      </c>
      <c r="D462" s="40"/>
      <c r="E462" s="40"/>
      <c r="F462" s="40"/>
      <c r="G462" s="40"/>
      <c r="H462" s="40"/>
      <c r="I462" s="3">
        <v>15</v>
      </c>
      <c r="J462" s="3">
        <f t="shared" si="98"/>
        <v>6</v>
      </c>
      <c r="K462" s="3">
        <v>15</v>
      </c>
      <c r="L462" s="3">
        <f t="shared" si="90"/>
        <v>6</v>
      </c>
      <c r="M462" s="3">
        <v>40</v>
      </c>
      <c r="N462" s="3">
        <f t="shared" si="96"/>
        <v>16</v>
      </c>
      <c r="O462" s="3">
        <v>30</v>
      </c>
      <c r="P462" s="3">
        <f t="shared" si="91"/>
        <v>18</v>
      </c>
      <c r="Q462" s="3">
        <v>10</v>
      </c>
      <c r="R462" s="3">
        <f t="shared" si="92"/>
        <v>6</v>
      </c>
      <c r="S462" s="3">
        <v>20</v>
      </c>
      <c r="T462" s="3">
        <f t="shared" si="93"/>
        <v>12</v>
      </c>
      <c r="U462" s="3">
        <f t="shared" si="97"/>
        <v>64</v>
      </c>
      <c r="V462" s="3"/>
      <c r="W462" s="6"/>
      <c r="X462" s="3">
        <f t="shared" si="95"/>
        <v>0</v>
      </c>
      <c r="Y462" s="3">
        <v>0</v>
      </c>
      <c r="Z462" s="3">
        <f t="shared" si="89"/>
        <v>64</v>
      </c>
      <c r="AA462" s="10">
        <v>70488</v>
      </c>
      <c r="AB462" s="10"/>
      <c r="AC462" s="10">
        <f t="shared" si="88"/>
        <v>35244</v>
      </c>
      <c r="AD462" s="1"/>
      <c r="AE462" s="1"/>
      <c r="AF462" s="1"/>
      <c r="AG462" s="1"/>
      <c r="AH462" s="35" t="s">
        <v>665</v>
      </c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  <c r="BY462" s="61"/>
      <c r="BZ462" s="61"/>
      <c r="CA462" s="61"/>
      <c r="CB462" s="61"/>
      <c r="CC462" s="61"/>
      <c r="CD462" s="61"/>
      <c r="CE462" s="61"/>
      <c r="CF462" s="61"/>
      <c r="CG462" s="61"/>
      <c r="CH462" s="61"/>
      <c r="CI462" s="61"/>
      <c r="CJ462" s="61"/>
      <c r="CK462" s="61"/>
      <c r="CL462" s="61"/>
      <c r="CM462" s="61"/>
      <c r="CN462" s="61"/>
      <c r="CO462" s="61"/>
      <c r="CP462" s="61"/>
      <c r="CQ462" s="61"/>
      <c r="CR462" s="61"/>
      <c r="CS462" s="61"/>
      <c r="CT462" s="61"/>
      <c r="CU462" s="61"/>
      <c r="CV462" s="61"/>
    </row>
    <row r="463" spans="1:100" ht="38.4" customHeight="1" x14ac:dyDescent="0.3">
      <c r="A463" s="3">
        <v>460</v>
      </c>
      <c r="B463" s="7">
        <v>63845</v>
      </c>
      <c r="C463" s="40" t="s">
        <v>642</v>
      </c>
      <c r="D463" s="40"/>
      <c r="E463" s="40"/>
      <c r="F463" s="40"/>
      <c r="G463" s="40"/>
      <c r="H463" s="40"/>
      <c r="I463" s="3">
        <v>15</v>
      </c>
      <c r="J463" s="3">
        <f t="shared" si="98"/>
        <v>6</v>
      </c>
      <c r="K463" s="3">
        <v>15</v>
      </c>
      <c r="L463" s="3">
        <f t="shared" si="90"/>
        <v>6</v>
      </c>
      <c r="M463" s="3">
        <v>40</v>
      </c>
      <c r="N463" s="3">
        <f t="shared" si="96"/>
        <v>16</v>
      </c>
      <c r="O463" s="3">
        <v>20</v>
      </c>
      <c r="P463" s="3">
        <f t="shared" si="91"/>
        <v>12</v>
      </c>
      <c r="Q463" s="3">
        <v>20</v>
      </c>
      <c r="R463" s="3">
        <f t="shared" si="92"/>
        <v>12</v>
      </c>
      <c r="S463" s="3">
        <v>20</v>
      </c>
      <c r="T463" s="3">
        <f t="shared" si="93"/>
        <v>12</v>
      </c>
      <c r="U463" s="3">
        <f t="shared" si="97"/>
        <v>64</v>
      </c>
      <c r="V463" s="3"/>
      <c r="W463" s="6"/>
      <c r="X463" s="3">
        <f t="shared" si="95"/>
        <v>0</v>
      </c>
      <c r="Y463" s="3">
        <v>0</v>
      </c>
      <c r="Z463" s="3">
        <f t="shared" si="89"/>
        <v>64</v>
      </c>
      <c r="AA463" s="10">
        <v>301873</v>
      </c>
      <c r="AB463" s="10"/>
      <c r="AC463" s="10">
        <f t="shared" si="88"/>
        <v>150936.5</v>
      </c>
      <c r="AD463" s="1"/>
      <c r="AE463" s="1"/>
      <c r="AF463" s="1"/>
      <c r="AG463" s="1"/>
      <c r="AH463" s="35" t="s">
        <v>665</v>
      </c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  <c r="BY463" s="61"/>
      <c r="BZ463" s="61"/>
      <c r="CA463" s="61"/>
      <c r="CB463" s="61"/>
      <c r="CC463" s="61"/>
      <c r="CD463" s="61"/>
      <c r="CE463" s="61"/>
      <c r="CF463" s="61"/>
      <c r="CG463" s="61"/>
      <c r="CH463" s="61"/>
      <c r="CI463" s="61"/>
      <c r="CJ463" s="61"/>
      <c r="CK463" s="61"/>
      <c r="CL463" s="61"/>
      <c r="CM463" s="61"/>
      <c r="CN463" s="61"/>
      <c r="CO463" s="61"/>
      <c r="CP463" s="61"/>
      <c r="CQ463" s="61"/>
      <c r="CR463" s="61"/>
      <c r="CS463" s="61"/>
      <c r="CT463" s="61"/>
      <c r="CU463" s="61"/>
      <c r="CV463" s="61"/>
    </row>
    <row r="464" spans="1:100" ht="38.4" customHeight="1" x14ac:dyDescent="0.3">
      <c r="A464" s="3">
        <v>461</v>
      </c>
      <c r="B464" s="7">
        <v>62953</v>
      </c>
      <c r="C464" s="40" t="s">
        <v>46</v>
      </c>
      <c r="D464" s="40"/>
      <c r="E464" s="40"/>
      <c r="F464" s="40"/>
      <c r="G464" s="40"/>
      <c r="H464" s="40"/>
      <c r="I464" s="3">
        <v>7.5</v>
      </c>
      <c r="J464" s="3">
        <f t="shared" si="98"/>
        <v>3</v>
      </c>
      <c r="K464" s="3">
        <v>22</v>
      </c>
      <c r="L464" s="3">
        <f t="shared" si="90"/>
        <v>8.8000000000000007</v>
      </c>
      <c r="M464" s="3">
        <v>40</v>
      </c>
      <c r="N464" s="3">
        <f t="shared" si="96"/>
        <v>16</v>
      </c>
      <c r="O464" s="3">
        <v>20</v>
      </c>
      <c r="P464" s="3">
        <f t="shared" si="91"/>
        <v>12</v>
      </c>
      <c r="Q464" s="3">
        <v>20</v>
      </c>
      <c r="R464" s="3">
        <f t="shared" si="92"/>
        <v>12</v>
      </c>
      <c r="S464" s="3">
        <v>20</v>
      </c>
      <c r="T464" s="3">
        <f t="shared" si="93"/>
        <v>12</v>
      </c>
      <c r="U464" s="3">
        <f t="shared" si="97"/>
        <v>63.8</v>
      </c>
      <c r="V464" s="3"/>
      <c r="W464" s="6"/>
      <c r="X464" s="3">
        <v>0</v>
      </c>
      <c r="Y464" s="3">
        <v>0</v>
      </c>
      <c r="Z464" s="3">
        <f t="shared" si="89"/>
        <v>63.8</v>
      </c>
      <c r="AA464" s="10">
        <v>131989.20000000001</v>
      </c>
      <c r="AB464" s="10"/>
      <c r="AC464" s="10">
        <f t="shared" si="88"/>
        <v>65994.600000000006</v>
      </c>
      <c r="AD464" s="1"/>
      <c r="AE464" s="1"/>
      <c r="AF464" s="1"/>
      <c r="AG464" s="1"/>
      <c r="AH464" s="35" t="s">
        <v>665</v>
      </c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  <c r="BY464" s="61"/>
      <c r="BZ464" s="61"/>
      <c r="CA464" s="61"/>
      <c r="CB464" s="61"/>
      <c r="CC464" s="61"/>
      <c r="CD464" s="61"/>
      <c r="CE464" s="61"/>
      <c r="CF464" s="61"/>
      <c r="CG464" s="61"/>
      <c r="CH464" s="61"/>
      <c r="CI464" s="61"/>
      <c r="CJ464" s="61"/>
      <c r="CK464" s="61"/>
      <c r="CL464" s="61"/>
      <c r="CM464" s="61"/>
      <c r="CN464" s="61"/>
      <c r="CO464" s="61"/>
      <c r="CP464" s="61"/>
      <c r="CQ464" s="61"/>
      <c r="CR464" s="61"/>
      <c r="CS464" s="61"/>
      <c r="CT464" s="61"/>
      <c r="CU464" s="61"/>
      <c r="CV464" s="61"/>
    </row>
    <row r="465" spans="1:100" ht="38.4" customHeight="1" x14ac:dyDescent="0.3">
      <c r="A465" s="3">
        <v>462</v>
      </c>
      <c r="B465" s="7">
        <v>63794</v>
      </c>
      <c r="C465" s="40" t="s">
        <v>124</v>
      </c>
      <c r="D465" s="40"/>
      <c r="E465" s="40"/>
      <c r="F465" s="40"/>
      <c r="G465" s="40"/>
      <c r="H465" s="40"/>
      <c r="I465" s="3">
        <v>7.5</v>
      </c>
      <c r="J465" s="3">
        <f t="shared" si="98"/>
        <v>3</v>
      </c>
      <c r="K465" s="3">
        <v>22</v>
      </c>
      <c r="L465" s="3">
        <f t="shared" si="90"/>
        <v>8.8000000000000007</v>
      </c>
      <c r="M465" s="3">
        <v>40</v>
      </c>
      <c r="N465" s="3">
        <f t="shared" si="96"/>
        <v>16</v>
      </c>
      <c r="O465" s="3">
        <v>20</v>
      </c>
      <c r="P465" s="3">
        <f t="shared" si="91"/>
        <v>12</v>
      </c>
      <c r="Q465" s="3">
        <v>20</v>
      </c>
      <c r="R465" s="3">
        <f t="shared" si="92"/>
        <v>12</v>
      </c>
      <c r="S465" s="3">
        <v>20</v>
      </c>
      <c r="T465" s="3">
        <f t="shared" si="93"/>
        <v>12</v>
      </c>
      <c r="U465" s="3">
        <f t="shared" si="97"/>
        <v>63.8</v>
      </c>
      <c r="V465" s="3"/>
      <c r="W465" s="6"/>
      <c r="X465" s="3">
        <v>0</v>
      </c>
      <c r="Y465" s="3">
        <v>0</v>
      </c>
      <c r="Z465" s="3">
        <f t="shared" si="89"/>
        <v>63.8</v>
      </c>
      <c r="AA465" s="10">
        <v>53090</v>
      </c>
      <c r="AB465" s="10"/>
      <c r="AC465" s="10">
        <f t="shared" si="88"/>
        <v>26545</v>
      </c>
      <c r="AD465" s="1"/>
      <c r="AE465" s="1"/>
      <c r="AF465" s="1"/>
      <c r="AG465" s="1"/>
      <c r="AH465" s="35" t="s">
        <v>665</v>
      </c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  <c r="BY465" s="61"/>
      <c r="BZ465" s="61"/>
      <c r="CA465" s="61"/>
      <c r="CB465" s="61"/>
      <c r="CC465" s="61"/>
      <c r="CD465" s="61"/>
      <c r="CE465" s="61"/>
      <c r="CF465" s="61"/>
      <c r="CG465" s="61"/>
      <c r="CH465" s="61"/>
      <c r="CI465" s="61"/>
      <c r="CJ465" s="61"/>
      <c r="CK465" s="61"/>
      <c r="CL465" s="61"/>
      <c r="CM465" s="61"/>
      <c r="CN465" s="61"/>
      <c r="CO465" s="61"/>
      <c r="CP465" s="61"/>
      <c r="CQ465" s="61"/>
      <c r="CR465" s="61"/>
      <c r="CS465" s="61"/>
      <c r="CT465" s="61"/>
      <c r="CU465" s="61"/>
      <c r="CV465" s="61"/>
    </row>
    <row r="466" spans="1:100" ht="38.4" customHeight="1" x14ac:dyDescent="0.3">
      <c r="A466" s="6">
        <v>463</v>
      </c>
      <c r="B466" s="7">
        <v>62684</v>
      </c>
      <c r="C466" s="40" t="s">
        <v>254</v>
      </c>
      <c r="D466" s="40"/>
      <c r="E466" s="40"/>
      <c r="F466" s="40"/>
      <c r="G466" s="40"/>
      <c r="H466" s="40"/>
      <c r="I466" s="3">
        <v>22</v>
      </c>
      <c r="J466" s="3">
        <f t="shared" si="98"/>
        <v>8.8000000000000007</v>
      </c>
      <c r="K466" s="3">
        <v>7.5</v>
      </c>
      <c r="L466" s="3">
        <f t="shared" si="90"/>
        <v>3</v>
      </c>
      <c r="M466" s="3">
        <v>40</v>
      </c>
      <c r="N466" s="3">
        <f t="shared" si="96"/>
        <v>16</v>
      </c>
      <c r="O466" s="3">
        <v>20</v>
      </c>
      <c r="P466" s="3">
        <f t="shared" si="91"/>
        <v>12</v>
      </c>
      <c r="Q466" s="3">
        <v>20</v>
      </c>
      <c r="R466" s="3">
        <f t="shared" si="92"/>
        <v>12</v>
      </c>
      <c r="S466" s="3">
        <v>20</v>
      </c>
      <c r="T466" s="3">
        <f t="shared" si="93"/>
        <v>12</v>
      </c>
      <c r="U466" s="3">
        <f t="shared" si="97"/>
        <v>63.8</v>
      </c>
      <c r="V466" s="3"/>
      <c r="W466" s="6"/>
      <c r="X466" s="3">
        <f t="shared" ref="X466:X475" si="99">+V466+W466</f>
        <v>0</v>
      </c>
      <c r="Y466" s="3">
        <v>0</v>
      </c>
      <c r="Z466" s="3">
        <f t="shared" si="89"/>
        <v>63.8</v>
      </c>
      <c r="AA466" s="10">
        <v>128900</v>
      </c>
      <c r="AB466" s="10"/>
      <c r="AC466" s="10">
        <f t="shared" si="88"/>
        <v>64450</v>
      </c>
      <c r="AD466" s="1"/>
      <c r="AE466" s="1"/>
      <c r="AF466" s="1"/>
      <c r="AG466" s="1"/>
      <c r="AH466" s="35" t="s">
        <v>665</v>
      </c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  <c r="BY466" s="61"/>
      <c r="BZ466" s="61"/>
      <c r="CA466" s="61"/>
      <c r="CB466" s="61"/>
      <c r="CC466" s="61"/>
      <c r="CD466" s="61"/>
      <c r="CE466" s="61"/>
      <c r="CF466" s="61"/>
      <c r="CG466" s="61"/>
      <c r="CH466" s="61"/>
      <c r="CI466" s="61"/>
      <c r="CJ466" s="61"/>
      <c r="CK466" s="61"/>
      <c r="CL466" s="61"/>
      <c r="CM466" s="61"/>
      <c r="CN466" s="61"/>
      <c r="CO466" s="61"/>
      <c r="CP466" s="61"/>
      <c r="CQ466" s="61"/>
      <c r="CR466" s="61"/>
      <c r="CS466" s="61"/>
      <c r="CT466" s="61"/>
      <c r="CU466" s="61"/>
      <c r="CV466" s="61"/>
    </row>
    <row r="467" spans="1:100" ht="38.4" customHeight="1" x14ac:dyDescent="0.3">
      <c r="A467" s="3">
        <v>464</v>
      </c>
      <c r="B467" s="7">
        <v>62992</v>
      </c>
      <c r="C467" s="40" t="s">
        <v>326</v>
      </c>
      <c r="D467" s="40"/>
      <c r="E467" s="40"/>
      <c r="F467" s="40"/>
      <c r="G467" s="40"/>
      <c r="H467" s="40"/>
      <c r="I467" s="3">
        <v>7.5</v>
      </c>
      <c r="J467" s="3">
        <f t="shared" si="98"/>
        <v>3</v>
      </c>
      <c r="K467" s="3">
        <v>22</v>
      </c>
      <c r="L467" s="3">
        <f t="shared" si="90"/>
        <v>8.8000000000000007</v>
      </c>
      <c r="M467" s="3">
        <v>40</v>
      </c>
      <c r="N467" s="3">
        <f t="shared" si="96"/>
        <v>16</v>
      </c>
      <c r="O467" s="3">
        <v>20</v>
      </c>
      <c r="P467" s="3">
        <f t="shared" si="91"/>
        <v>12</v>
      </c>
      <c r="Q467" s="3">
        <v>20</v>
      </c>
      <c r="R467" s="3">
        <f t="shared" si="92"/>
        <v>12</v>
      </c>
      <c r="S467" s="3">
        <v>20</v>
      </c>
      <c r="T467" s="3">
        <f t="shared" si="93"/>
        <v>12</v>
      </c>
      <c r="U467" s="3">
        <f t="shared" si="97"/>
        <v>63.8</v>
      </c>
      <c r="V467" s="3"/>
      <c r="W467" s="6"/>
      <c r="X467" s="3">
        <f t="shared" si="99"/>
        <v>0</v>
      </c>
      <c r="Y467" s="3">
        <v>0</v>
      </c>
      <c r="Z467" s="3">
        <f t="shared" si="89"/>
        <v>63.8</v>
      </c>
      <c r="AA467" s="10">
        <v>51816.74</v>
      </c>
      <c r="AB467" s="10"/>
      <c r="AC467" s="10">
        <f t="shared" si="88"/>
        <v>25908.37</v>
      </c>
      <c r="AD467" s="1"/>
      <c r="AE467" s="1"/>
      <c r="AF467" s="1"/>
      <c r="AG467" s="1"/>
      <c r="AH467" s="35" t="s">
        <v>665</v>
      </c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  <c r="BY467" s="61"/>
      <c r="BZ467" s="61"/>
      <c r="CA467" s="61"/>
      <c r="CB467" s="61"/>
      <c r="CC467" s="61"/>
      <c r="CD467" s="61"/>
      <c r="CE467" s="61"/>
      <c r="CF467" s="61"/>
      <c r="CG467" s="61"/>
      <c r="CH467" s="61"/>
      <c r="CI467" s="61"/>
      <c r="CJ467" s="61"/>
      <c r="CK467" s="61"/>
      <c r="CL467" s="61"/>
      <c r="CM467" s="61"/>
      <c r="CN467" s="61"/>
      <c r="CO467" s="61"/>
      <c r="CP467" s="61"/>
      <c r="CQ467" s="61"/>
      <c r="CR467" s="61"/>
      <c r="CS467" s="61"/>
      <c r="CT467" s="61"/>
      <c r="CU467" s="61"/>
      <c r="CV467" s="61"/>
    </row>
    <row r="468" spans="1:100" ht="38.4" customHeight="1" x14ac:dyDescent="0.3">
      <c r="A468" s="3">
        <v>465</v>
      </c>
      <c r="B468" s="7">
        <v>62994</v>
      </c>
      <c r="C468" s="40" t="s">
        <v>328</v>
      </c>
      <c r="D468" s="40"/>
      <c r="E468" s="40"/>
      <c r="F468" s="40"/>
      <c r="G468" s="40"/>
      <c r="H468" s="40"/>
      <c r="I468" s="3">
        <v>7.5</v>
      </c>
      <c r="J468" s="3">
        <f t="shared" si="98"/>
        <v>3</v>
      </c>
      <c r="K468" s="3">
        <v>22</v>
      </c>
      <c r="L468" s="3">
        <f t="shared" si="90"/>
        <v>8.8000000000000007</v>
      </c>
      <c r="M468" s="3">
        <v>40</v>
      </c>
      <c r="N468" s="3">
        <f t="shared" si="96"/>
        <v>16</v>
      </c>
      <c r="O468" s="3">
        <v>20</v>
      </c>
      <c r="P468" s="3">
        <f t="shared" si="91"/>
        <v>12</v>
      </c>
      <c r="Q468" s="3">
        <v>20</v>
      </c>
      <c r="R468" s="3">
        <f t="shared" si="92"/>
        <v>12</v>
      </c>
      <c r="S468" s="3">
        <v>20</v>
      </c>
      <c r="T468" s="3">
        <f t="shared" si="93"/>
        <v>12</v>
      </c>
      <c r="U468" s="3">
        <f t="shared" si="97"/>
        <v>63.8</v>
      </c>
      <c r="V468" s="3"/>
      <c r="W468" s="6"/>
      <c r="X468" s="3">
        <f t="shared" si="99"/>
        <v>0</v>
      </c>
      <c r="Y468" s="3">
        <v>0</v>
      </c>
      <c r="Z468" s="3">
        <f t="shared" si="89"/>
        <v>63.8</v>
      </c>
      <c r="AA468" s="10">
        <v>119035.24</v>
      </c>
      <c r="AB468" s="10"/>
      <c r="AC468" s="10">
        <f t="shared" si="88"/>
        <v>59517.62</v>
      </c>
      <c r="AD468" s="1"/>
      <c r="AE468" s="1"/>
      <c r="AF468" s="1"/>
      <c r="AG468" s="1"/>
      <c r="AH468" s="35" t="s">
        <v>665</v>
      </c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  <c r="BY468" s="61"/>
      <c r="BZ468" s="61"/>
      <c r="CA468" s="61"/>
      <c r="CB468" s="61"/>
      <c r="CC468" s="61"/>
      <c r="CD468" s="61"/>
      <c r="CE468" s="61"/>
      <c r="CF468" s="61"/>
      <c r="CG468" s="61"/>
      <c r="CH468" s="61"/>
      <c r="CI468" s="61"/>
      <c r="CJ468" s="61"/>
      <c r="CK468" s="61"/>
      <c r="CL468" s="61"/>
      <c r="CM468" s="61"/>
      <c r="CN468" s="61"/>
      <c r="CO468" s="61"/>
      <c r="CP468" s="61"/>
      <c r="CQ468" s="61"/>
      <c r="CR468" s="61"/>
      <c r="CS468" s="61"/>
      <c r="CT468" s="61"/>
      <c r="CU468" s="61"/>
      <c r="CV468" s="61"/>
    </row>
    <row r="469" spans="1:100" ht="38.4" customHeight="1" x14ac:dyDescent="0.3">
      <c r="A469" s="3">
        <v>466</v>
      </c>
      <c r="B469" s="7">
        <v>63054</v>
      </c>
      <c r="C469" s="40" t="s">
        <v>364</v>
      </c>
      <c r="D469" s="40"/>
      <c r="E469" s="40"/>
      <c r="F469" s="40"/>
      <c r="G469" s="40"/>
      <c r="H469" s="40"/>
      <c r="I469" s="3">
        <v>7.5</v>
      </c>
      <c r="J469" s="3">
        <f t="shared" si="98"/>
        <v>3</v>
      </c>
      <c r="K469" s="3">
        <v>22</v>
      </c>
      <c r="L469" s="3">
        <f t="shared" si="90"/>
        <v>8.8000000000000007</v>
      </c>
      <c r="M469" s="3">
        <v>40</v>
      </c>
      <c r="N469" s="3">
        <f t="shared" si="96"/>
        <v>16</v>
      </c>
      <c r="O469" s="3">
        <v>20</v>
      </c>
      <c r="P469" s="3">
        <f t="shared" si="91"/>
        <v>12</v>
      </c>
      <c r="Q469" s="3">
        <v>20</v>
      </c>
      <c r="R469" s="3">
        <f t="shared" si="92"/>
        <v>12</v>
      </c>
      <c r="S469" s="3">
        <v>20</v>
      </c>
      <c r="T469" s="3">
        <f t="shared" si="93"/>
        <v>12</v>
      </c>
      <c r="U469" s="3">
        <f t="shared" si="97"/>
        <v>63.8</v>
      </c>
      <c r="V469" s="3"/>
      <c r="W469" s="6"/>
      <c r="X469" s="3">
        <f t="shared" si="99"/>
        <v>0</v>
      </c>
      <c r="Y469" s="3">
        <v>0</v>
      </c>
      <c r="Z469" s="3">
        <f t="shared" si="89"/>
        <v>63.8</v>
      </c>
      <c r="AA469" s="10">
        <v>99115.17</v>
      </c>
      <c r="AB469" s="10"/>
      <c r="AC469" s="10">
        <f t="shared" si="88"/>
        <v>49557.584999999999</v>
      </c>
      <c r="AD469" s="1"/>
      <c r="AE469" s="1"/>
      <c r="AF469" s="1"/>
      <c r="AG469" s="1"/>
      <c r="AH469" s="35" t="s">
        <v>665</v>
      </c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  <c r="BY469" s="61"/>
      <c r="BZ469" s="61"/>
      <c r="CA469" s="61"/>
      <c r="CB469" s="61"/>
      <c r="CC469" s="61"/>
      <c r="CD469" s="61"/>
      <c r="CE469" s="61"/>
      <c r="CF469" s="61"/>
      <c r="CG469" s="61"/>
      <c r="CH469" s="61"/>
      <c r="CI469" s="61"/>
      <c r="CJ469" s="61"/>
      <c r="CK469" s="61"/>
      <c r="CL469" s="61"/>
      <c r="CM469" s="61"/>
      <c r="CN469" s="61"/>
      <c r="CO469" s="61"/>
      <c r="CP469" s="61"/>
      <c r="CQ469" s="61"/>
      <c r="CR469" s="61"/>
      <c r="CS469" s="61"/>
      <c r="CT469" s="61"/>
      <c r="CU469" s="61"/>
      <c r="CV469" s="61"/>
    </row>
    <row r="470" spans="1:100" ht="38.4" customHeight="1" x14ac:dyDescent="0.3">
      <c r="A470" s="6">
        <v>467</v>
      </c>
      <c r="B470" s="7">
        <v>63182</v>
      </c>
      <c r="C470" s="40" t="s">
        <v>402</v>
      </c>
      <c r="D470" s="40"/>
      <c r="E470" s="40"/>
      <c r="F470" s="40"/>
      <c r="G470" s="40"/>
      <c r="H470" s="40"/>
      <c r="I470" s="3">
        <v>22</v>
      </c>
      <c r="J470" s="3">
        <f t="shared" si="98"/>
        <v>8.8000000000000007</v>
      </c>
      <c r="K470" s="3">
        <v>7.5</v>
      </c>
      <c r="L470" s="3">
        <f t="shared" si="90"/>
        <v>3</v>
      </c>
      <c r="M470" s="3">
        <v>40</v>
      </c>
      <c r="N470" s="3">
        <f t="shared" si="96"/>
        <v>16</v>
      </c>
      <c r="O470" s="3">
        <v>20</v>
      </c>
      <c r="P470" s="3">
        <f t="shared" si="91"/>
        <v>12</v>
      </c>
      <c r="Q470" s="3">
        <v>20</v>
      </c>
      <c r="R470" s="3">
        <f t="shared" si="92"/>
        <v>12</v>
      </c>
      <c r="S470" s="3">
        <v>20</v>
      </c>
      <c r="T470" s="3">
        <f t="shared" si="93"/>
        <v>12</v>
      </c>
      <c r="U470" s="3">
        <f t="shared" si="97"/>
        <v>63.8</v>
      </c>
      <c r="V470" s="3"/>
      <c r="W470" s="6"/>
      <c r="X470" s="3">
        <f t="shared" si="99"/>
        <v>0</v>
      </c>
      <c r="Y470" s="3">
        <v>0</v>
      </c>
      <c r="Z470" s="3">
        <f t="shared" si="89"/>
        <v>63.8</v>
      </c>
      <c r="AA470" s="10">
        <v>219293.7</v>
      </c>
      <c r="AB470" s="10"/>
      <c r="AC470" s="10">
        <f t="shared" si="88"/>
        <v>109646.85</v>
      </c>
      <c r="AD470" s="1"/>
      <c r="AE470" s="1"/>
      <c r="AF470" s="1"/>
      <c r="AG470" s="1"/>
      <c r="AH470" s="35" t="s">
        <v>665</v>
      </c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  <c r="BY470" s="61"/>
      <c r="BZ470" s="61"/>
      <c r="CA470" s="61"/>
      <c r="CB470" s="61"/>
      <c r="CC470" s="61"/>
      <c r="CD470" s="61"/>
      <c r="CE470" s="61"/>
      <c r="CF470" s="61"/>
      <c r="CG470" s="61"/>
      <c r="CH470" s="61"/>
      <c r="CI470" s="61"/>
      <c r="CJ470" s="61"/>
      <c r="CK470" s="61"/>
      <c r="CL470" s="61"/>
      <c r="CM470" s="61"/>
      <c r="CN470" s="61"/>
      <c r="CO470" s="61"/>
      <c r="CP470" s="61"/>
      <c r="CQ470" s="61"/>
      <c r="CR470" s="61"/>
      <c r="CS470" s="61"/>
      <c r="CT470" s="61"/>
      <c r="CU470" s="61"/>
      <c r="CV470" s="61"/>
    </row>
    <row r="471" spans="1:100" ht="38.4" customHeight="1" x14ac:dyDescent="0.3">
      <c r="A471" s="3">
        <v>468</v>
      </c>
      <c r="B471" s="7">
        <v>63656</v>
      </c>
      <c r="C471" s="40" t="s">
        <v>568</v>
      </c>
      <c r="D471" s="40"/>
      <c r="E471" s="40"/>
      <c r="F471" s="40"/>
      <c r="G471" s="40"/>
      <c r="H471" s="40"/>
      <c r="I471" s="3">
        <v>7.5</v>
      </c>
      <c r="J471" s="3">
        <f t="shared" si="98"/>
        <v>3</v>
      </c>
      <c r="K471" s="3">
        <v>22</v>
      </c>
      <c r="L471" s="3">
        <f t="shared" si="90"/>
        <v>8.8000000000000007</v>
      </c>
      <c r="M471" s="3">
        <v>40</v>
      </c>
      <c r="N471" s="3">
        <f t="shared" si="96"/>
        <v>16</v>
      </c>
      <c r="O471" s="3">
        <v>20</v>
      </c>
      <c r="P471" s="3">
        <f t="shared" si="91"/>
        <v>12</v>
      </c>
      <c r="Q471" s="3">
        <v>20</v>
      </c>
      <c r="R471" s="3">
        <f t="shared" si="92"/>
        <v>12</v>
      </c>
      <c r="S471" s="3">
        <v>20</v>
      </c>
      <c r="T471" s="3">
        <f t="shared" si="93"/>
        <v>12</v>
      </c>
      <c r="U471" s="3">
        <f t="shared" si="97"/>
        <v>63.8</v>
      </c>
      <c r="V471" s="3"/>
      <c r="W471" s="6"/>
      <c r="X471" s="3">
        <f t="shared" si="99"/>
        <v>0</v>
      </c>
      <c r="Y471" s="3">
        <v>0</v>
      </c>
      <c r="Z471" s="3">
        <f t="shared" si="89"/>
        <v>63.8</v>
      </c>
      <c r="AA471" s="10">
        <v>78640.17</v>
      </c>
      <c r="AB471" s="10"/>
      <c r="AC471" s="10">
        <f t="shared" si="88"/>
        <v>39320.084999999999</v>
      </c>
      <c r="AD471" s="1"/>
      <c r="AE471" s="1"/>
      <c r="AF471" s="1"/>
      <c r="AG471" s="1"/>
      <c r="AH471" s="35" t="s">
        <v>665</v>
      </c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  <c r="BX471" s="61"/>
      <c r="BY471" s="61"/>
      <c r="BZ471" s="61"/>
      <c r="CA471" s="61"/>
      <c r="CB471" s="61"/>
      <c r="CC471" s="61"/>
      <c r="CD471" s="61"/>
      <c r="CE471" s="61"/>
      <c r="CF471" s="61"/>
      <c r="CG471" s="61"/>
      <c r="CH471" s="61"/>
      <c r="CI471" s="61"/>
      <c r="CJ471" s="61"/>
      <c r="CK471" s="61"/>
      <c r="CL471" s="61"/>
      <c r="CM471" s="61"/>
      <c r="CN471" s="61"/>
      <c r="CO471" s="61"/>
      <c r="CP471" s="61"/>
      <c r="CQ471" s="61"/>
      <c r="CR471" s="61"/>
      <c r="CS471" s="61"/>
      <c r="CT471" s="61"/>
      <c r="CU471" s="61"/>
      <c r="CV471" s="61"/>
    </row>
    <row r="472" spans="1:100" ht="38.4" customHeight="1" x14ac:dyDescent="0.3">
      <c r="A472" s="3">
        <v>469</v>
      </c>
      <c r="B472" s="7">
        <v>63309</v>
      </c>
      <c r="C472" s="40" t="s">
        <v>417</v>
      </c>
      <c r="D472" s="40"/>
      <c r="E472" s="40"/>
      <c r="F472" s="40"/>
      <c r="G472" s="40"/>
      <c r="H472" s="40"/>
      <c r="I472" s="3">
        <v>22</v>
      </c>
      <c r="J472" s="3">
        <f t="shared" si="98"/>
        <v>8.8000000000000007</v>
      </c>
      <c r="K472" s="3">
        <v>22</v>
      </c>
      <c r="L472" s="3">
        <f t="shared" si="90"/>
        <v>8.8000000000000007</v>
      </c>
      <c r="M472" s="3">
        <v>40</v>
      </c>
      <c r="N472" s="3">
        <f t="shared" si="96"/>
        <v>16</v>
      </c>
      <c r="O472" s="3">
        <v>10</v>
      </c>
      <c r="P472" s="3">
        <f t="shared" si="91"/>
        <v>6</v>
      </c>
      <c r="Q472" s="3">
        <v>20</v>
      </c>
      <c r="R472" s="3">
        <f t="shared" si="92"/>
        <v>12</v>
      </c>
      <c r="S472" s="3">
        <v>20</v>
      </c>
      <c r="T472" s="3">
        <f t="shared" si="93"/>
        <v>12</v>
      </c>
      <c r="U472" s="3">
        <f t="shared" si="97"/>
        <v>63.6</v>
      </c>
      <c r="V472" s="3"/>
      <c r="W472" s="6"/>
      <c r="X472" s="3">
        <f t="shared" si="99"/>
        <v>0</v>
      </c>
      <c r="Y472" s="3">
        <v>0</v>
      </c>
      <c r="Z472" s="3">
        <f t="shared" si="89"/>
        <v>63.6</v>
      </c>
      <c r="AA472" s="10">
        <v>71987.199999999997</v>
      </c>
      <c r="AB472" s="10"/>
      <c r="AC472" s="10">
        <f t="shared" si="88"/>
        <v>35993.599999999999</v>
      </c>
      <c r="AD472" s="1"/>
      <c r="AE472" s="1"/>
      <c r="AF472" s="1"/>
      <c r="AG472" s="1"/>
      <c r="AH472" s="35" t="s">
        <v>665</v>
      </c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  <c r="BX472" s="61"/>
      <c r="BY472" s="61"/>
      <c r="BZ472" s="61"/>
      <c r="CA472" s="61"/>
      <c r="CB472" s="61"/>
      <c r="CC472" s="61"/>
      <c r="CD472" s="61"/>
      <c r="CE472" s="61"/>
      <c r="CF472" s="61"/>
      <c r="CG472" s="61"/>
      <c r="CH472" s="61"/>
      <c r="CI472" s="61"/>
      <c r="CJ472" s="61"/>
      <c r="CK472" s="61"/>
      <c r="CL472" s="61"/>
      <c r="CM472" s="61"/>
      <c r="CN472" s="61"/>
      <c r="CO472" s="61"/>
      <c r="CP472" s="61"/>
      <c r="CQ472" s="61"/>
      <c r="CR472" s="61"/>
      <c r="CS472" s="61"/>
      <c r="CT472" s="61"/>
      <c r="CU472" s="61"/>
      <c r="CV472" s="61"/>
    </row>
    <row r="473" spans="1:100" ht="38.4" customHeight="1" x14ac:dyDescent="0.3">
      <c r="A473" s="3">
        <v>470</v>
      </c>
      <c r="B473" s="7">
        <v>63315</v>
      </c>
      <c r="C473" s="40" t="s">
        <v>419</v>
      </c>
      <c r="D473" s="40"/>
      <c r="E473" s="40"/>
      <c r="F473" s="40"/>
      <c r="G473" s="40"/>
      <c r="H473" s="40"/>
      <c r="I473" s="3">
        <v>22</v>
      </c>
      <c r="J473" s="3">
        <f t="shared" si="98"/>
        <v>8.8000000000000007</v>
      </c>
      <c r="K473" s="3">
        <v>22</v>
      </c>
      <c r="L473" s="3">
        <f t="shared" si="90"/>
        <v>8.8000000000000007</v>
      </c>
      <c r="M473" s="3">
        <v>40</v>
      </c>
      <c r="N473" s="3">
        <f t="shared" si="96"/>
        <v>16</v>
      </c>
      <c r="O473" s="3">
        <v>10</v>
      </c>
      <c r="P473" s="3">
        <f t="shared" si="91"/>
        <v>6</v>
      </c>
      <c r="Q473" s="3">
        <v>20</v>
      </c>
      <c r="R473" s="3">
        <f t="shared" si="92"/>
        <v>12</v>
      </c>
      <c r="S473" s="3">
        <v>20</v>
      </c>
      <c r="T473" s="3">
        <f t="shared" si="93"/>
        <v>12</v>
      </c>
      <c r="U473" s="3">
        <f t="shared" si="97"/>
        <v>63.6</v>
      </c>
      <c r="V473" s="3"/>
      <c r="W473" s="6"/>
      <c r="X473" s="3">
        <f t="shared" si="99"/>
        <v>0</v>
      </c>
      <c r="Y473" s="3">
        <v>0</v>
      </c>
      <c r="Z473" s="3">
        <f t="shared" si="89"/>
        <v>63.6</v>
      </c>
      <c r="AA473" s="10">
        <v>174835.49</v>
      </c>
      <c r="AB473" s="10"/>
      <c r="AC473" s="10">
        <f t="shared" si="88"/>
        <v>87417.744999999995</v>
      </c>
      <c r="AD473" s="1"/>
      <c r="AE473" s="1"/>
      <c r="AF473" s="1"/>
      <c r="AG473" s="1"/>
      <c r="AH473" s="35" t="s">
        <v>665</v>
      </c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  <c r="BX473" s="61"/>
      <c r="BY473" s="61"/>
      <c r="BZ473" s="61"/>
      <c r="CA473" s="61"/>
      <c r="CB473" s="61"/>
      <c r="CC473" s="61"/>
      <c r="CD473" s="61"/>
      <c r="CE473" s="61"/>
      <c r="CF473" s="61"/>
      <c r="CG473" s="61"/>
      <c r="CH473" s="61"/>
      <c r="CI473" s="61"/>
      <c r="CJ473" s="61"/>
      <c r="CK473" s="61"/>
      <c r="CL473" s="61"/>
      <c r="CM473" s="61"/>
      <c r="CN473" s="61"/>
      <c r="CO473" s="61"/>
      <c r="CP473" s="61"/>
      <c r="CQ473" s="61"/>
      <c r="CR473" s="61"/>
      <c r="CS473" s="61"/>
      <c r="CT473" s="61"/>
      <c r="CU473" s="61"/>
      <c r="CV473" s="61"/>
    </row>
    <row r="474" spans="1:100" ht="38.4" customHeight="1" x14ac:dyDescent="0.3">
      <c r="A474" s="6">
        <v>471</v>
      </c>
      <c r="B474" s="7">
        <v>63571</v>
      </c>
      <c r="C474" s="40" t="s">
        <v>532</v>
      </c>
      <c r="D474" s="40"/>
      <c r="E474" s="40"/>
      <c r="F474" s="40"/>
      <c r="G474" s="40"/>
      <c r="H474" s="40"/>
      <c r="I474" s="3">
        <v>22</v>
      </c>
      <c r="J474" s="3">
        <f t="shared" si="98"/>
        <v>8.8000000000000007</v>
      </c>
      <c r="K474" s="3">
        <v>22</v>
      </c>
      <c r="L474" s="3">
        <f t="shared" si="90"/>
        <v>8.8000000000000007</v>
      </c>
      <c r="M474" s="3">
        <v>40</v>
      </c>
      <c r="N474" s="3">
        <f t="shared" si="96"/>
        <v>16</v>
      </c>
      <c r="O474" s="3">
        <v>20</v>
      </c>
      <c r="P474" s="3">
        <f t="shared" si="91"/>
        <v>12</v>
      </c>
      <c r="Q474" s="3">
        <v>10</v>
      </c>
      <c r="R474" s="3">
        <f t="shared" si="92"/>
        <v>6</v>
      </c>
      <c r="S474" s="3">
        <v>20</v>
      </c>
      <c r="T474" s="3">
        <f t="shared" si="93"/>
        <v>12</v>
      </c>
      <c r="U474" s="3">
        <f t="shared" si="97"/>
        <v>63.6</v>
      </c>
      <c r="V474" s="3"/>
      <c r="W474" s="6"/>
      <c r="X474" s="3">
        <f t="shared" si="99"/>
        <v>0</v>
      </c>
      <c r="Y474" s="3">
        <v>0</v>
      </c>
      <c r="Z474" s="3">
        <f t="shared" si="89"/>
        <v>63.6</v>
      </c>
      <c r="AA474" s="10">
        <v>229656.81</v>
      </c>
      <c r="AB474" s="10"/>
      <c r="AC474" s="10">
        <f t="shared" si="88"/>
        <v>114828.405</v>
      </c>
      <c r="AD474" s="1"/>
      <c r="AE474" s="1"/>
      <c r="AF474" s="1"/>
      <c r="AG474" s="1"/>
      <c r="AH474" s="35" t="s">
        <v>665</v>
      </c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  <c r="BK474" s="61"/>
      <c r="BL474" s="61"/>
      <c r="BM474" s="61"/>
      <c r="BN474" s="61"/>
      <c r="BO474" s="61"/>
      <c r="BP474" s="61"/>
      <c r="BQ474" s="61"/>
      <c r="BR474" s="61"/>
      <c r="BS474" s="61"/>
      <c r="BT474" s="61"/>
      <c r="BU474" s="61"/>
      <c r="BV474" s="61"/>
      <c r="BW474" s="61"/>
      <c r="BX474" s="61"/>
      <c r="BY474" s="61"/>
      <c r="BZ474" s="61"/>
      <c r="CA474" s="61"/>
      <c r="CB474" s="61"/>
      <c r="CC474" s="61"/>
      <c r="CD474" s="61"/>
      <c r="CE474" s="61"/>
      <c r="CF474" s="61"/>
      <c r="CG474" s="61"/>
      <c r="CH474" s="61"/>
      <c r="CI474" s="61"/>
      <c r="CJ474" s="61"/>
      <c r="CK474" s="61"/>
      <c r="CL474" s="61"/>
      <c r="CM474" s="61"/>
      <c r="CN474" s="61"/>
      <c r="CO474" s="61"/>
      <c r="CP474" s="61"/>
      <c r="CQ474" s="61"/>
      <c r="CR474" s="61"/>
      <c r="CS474" s="61"/>
      <c r="CT474" s="61"/>
      <c r="CU474" s="61"/>
      <c r="CV474" s="61"/>
    </row>
    <row r="475" spans="1:100" ht="38.4" customHeight="1" x14ac:dyDescent="0.3">
      <c r="A475" s="3">
        <v>472</v>
      </c>
      <c r="B475" s="7">
        <v>63575</v>
      </c>
      <c r="C475" s="40" t="s">
        <v>535</v>
      </c>
      <c r="D475" s="40"/>
      <c r="E475" s="40"/>
      <c r="F475" s="40"/>
      <c r="G475" s="40"/>
      <c r="H475" s="40"/>
      <c r="I475" s="3">
        <v>22</v>
      </c>
      <c r="J475" s="3">
        <f t="shared" si="98"/>
        <v>8.8000000000000007</v>
      </c>
      <c r="K475" s="3">
        <v>22</v>
      </c>
      <c r="L475" s="3">
        <f t="shared" si="90"/>
        <v>8.8000000000000007</v>
      </c>
      <c r="M475" s="3">
        <v>40</v>
      </c>
      <c r="N475" s="3">
        <f t="shared" si="96"/>
        <v>16</v>
      </c>
      <c r="O475" s="3">
        <v>20</v>
      </c>
      <c r="P475" s="3">
        <f t="shared" si="91"/>
        <v>12</v>
      </c>
      <c r="Q475" s="3">
        <v>10</v>
      </c>
      <c r="R475" s="3">
        <f t="shared" si="92"/>
        <v>6</v>
      </c>
      <c r="S475" s="3">
        <v>20</v>
      </c>
      <c r="T475" s="3">
        <f t="shared" si="93"/>
        <v>12</v>
      </c>
      <c r="U475" s="3">
        <f t="shared" si="97"/>
        <v>63.6</v>
      </c>
      <c r="V475" s="3"/>
      <c r="W475" s="6"/>
      <c r="X475" s="3">
        <f t="shared" si="99"/>
        <v>0</v>
      </c>
      <c r="Y475" s="3">
        <v>0</v>
      </c>
      <c r="Z475" s="3">
        <f t="shared" si="89"/>
        <v>63.6</v>
      </c>
      <c r="AA475" s="10">
        <v>386960.1</v>
      </c>
      <c r="AB475" s="10"/>
      <c r="AC475" s="10">
        <f t="shared" si="88"/>
        <v>193480.05</v>
      </c>
      <c r="AD475" s="1"/>
      <c r="AE475" s="1"/>
      <c r="AF475" s="1"/>
      <c r="AG475" s="1"/>
      <c r="AH475" s="35" t="s">
        <v>665</v>
      </c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  <c r="BX475" s="61"/>
      <c r="BY475" s="61"/>
      <c r="BZ475" s="61"/>
      <c r="CA475" s="61"/>
      <c r="CB475" s="61"/>
      <c r="CC475" s="61"/>
      <c r="CD475" s="61"/>
      <c r="CE475" s="61"/>
      <c r="CF475" s="61"/>
      <c r="CG475" s="61"/>
      <c r="CH475" s="61"/>
      <c r="CI475" s="61"/>
      <c r="CJ475" s="61"/>
      <c r="CK475" s="61"/>
      <c r="CL475" s="61"/>
      <c r="CM475" s="61"/>
      <c r="CN475" s="61"/>
      <c r="CO475" s="61"/>
      <c r="CP475" s="61"/>
      <c r="CQ475" s="61"/>
      <c r="CR475" s="61"/>
      <c r="CS475" s="61"/>
      <c r="CT475" s="61"/>
      <c r="CU475" s="61"/>
      <c r="CV475" s="61"/>
    </row>
    <row r="476" spans="1:100" ht="38.4" customHeight="1" x14ac:dyDescent="0.3">
      <c r="A476" s="3">
        <v>473</v>
      </c>
      <c r="B476" s="7">
        <v>63769</v>
      </c>
      <c r="C476" s="40" t="s">
        <v>114</v>
      </c>
      <c r="D476" s="40"/>
      <c r="E476" s="40"/>
      <c r="F476" s="40"/>
      <c r="G476" s="40"/>
      <c r="H476" s="40"/>
      <c r="I476" s="3">
        <v>7.5</v>
      </c>
      <c r="J476" s="3">
        <f t="shared" si="98"/>
        <v>3</v>
      </c>
      <c r="K476" s="3">
        <v>15</v>
      </c>
      <c r="L476" s="3">
        <f t="shared" si="90"/>
        <v>6</v>
      </c>
      <c r="M476" s="3">
        <v>40</v>
      </c>
      <c r="N476" s="3">
        <f t="shared" si="96"/>
        <v>16</v>
      </c>
      <c r="O476" s="3">
        <v>20</v>
      </c>
      <c r="P476" s="3">
        <f t="shared" si="91"/>
        <v>12</v>
      </c>
      <c r="Q476" s="3">
        <v>20</v>
      </c>
      <c r="R476" s="3">
        <f t="shared" si="92"/>
        <v>12</v>
      </c>
      <c r="S476" s="3">
        <v>20</v>
      </c>
      <c r="T476" s="3">
        <f t="shared" si="93"/>
        <v>12</v>
      </c>
      <c r="U476" s="3">
        <f t="shared" si="97"/>
        <v>61</v>
      </c>
      <c r="V476" s="3"/>
      <c r="W476" s="6"/>
      <c r="X476" s="3">
        <v>0</v>
      </c>
      <c r="Y476" s="3">
        <v>2.5</v>
      </c>
      <c r="Z476" s="3">
        <f t="shared" si="89"/>
        <v>63.5</v>
      </c>
      <c r="AA476" s="10">
        <v>62413</v>
      </c>
      <c r="AB476" s="10"/>
      <c r="AC476" s="10">
        <f t="shared" si="88"/>
        <v>31206.5</v>
      </c>
      <c r="AD476" s="1"/>
      <c r="AE476" s="1"/>
      <c r="AF476" s="1"/>
      <c r="AG476" s="1"/>
      <c r="AH476" s="35" t="s">
        <v>665</v>
      </c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  <c r="BX476" s="61"/>
      <c r="BY476" s="61"/>
      <c r="BZ476" s="61"/>
      <c r="CA476" s="61"/>
      <c r="CB476" s="61"/>
      <c r="CC476" s="61"/>
      <c r="CD476" s="61"/>
      <c r="CE476" s="61"/>
      <c r="CF476" s="61"/>
      <c r="CG476" s="61"/>
      <c r="CH476" s="61"/>
      <c r="CI476" s="61"/>
      <c r="CJ476" s="61"/>
      <c r="CK476" s="61"/>
      <c r="CL476" s="61"/>
      <c r="CM476" s="61"/>
      <c r="CN476" s="61"/>
      <c r="CO476" s="61"/>
      <c r="CP476" s="61"/>
      <c r="CQ476" s="61"/>
      <c r="CR476" s="61"/>
      <c r="CS476" s="61"/>
      <c r="CT476" s="61"/>
      <c r="CU476" s="61"/>
      <c r="CV476" s="61"/>
    </row>
    <row r="477" spans="1:100" ht="38.4" customHeight="1" x14ac:dyDescent="0.3">
      <c r="A477" s="3">
        <v>474</v>
      </c>
      <c r="B477" s="7">
        <v>63449</v>
      </c>
      <c r="C477" s="40" t="s">
        <v>92</v>
      </c>
      <c r="D477" s="40"/>
      <c r="E477" s="40"/>
      <c r="F477" s="40"/>
      <c r="G477" s="40"/>
      <c r="H477" s="40"/>
      <c r="I477" s="3">
        <v>22</v>
      </c>
      <c r="J477" s="3">
        <f t="shared" si="98"/>
        <v>8.8000000000000007</v>
      </c>
      <c r="K477" s="3">
        <v>15</v>
      </c>
      <c r="L477" s="3">
        <f t="shared" si="90"/>
        <v>6</v>
      </c>
      <c r="M477" s="3">
        <v>40</v>
      </c>
      <c r="N477" s="3">
        <f t="shared" si="96"/>
        <v>16</v>
      </c>
      <c r="O477" s="3">
        <v>20</v>
      </c>
      <c r="P477" s="3">
        <f t="shared" si="91"/>
        <v>12</v>
      </c>
      <c r="Q477" s="3">
        <v>10</v>
      </c>
      <c r="R477" s="3">
        <f t="shared" si="92"/>
        <v>6</v>
      </c>
      <c r="S477" s="3">
        <v>20</v>
      </c>
      <c r="T477" s="3">
        <f t="shared" si="93"/>
        <v>12</v>
      </c>
      <c r="U477" s="3">
        <f t="shared" si="97"/>
        <v>60.8</v>
      </c>
      <c r="V477" s="3"/>
      <c r="W477" s="6"/>
      <c r="X477" s="3">
        <v>0</v>
      </c>
      <c r="Y477" s="3">
        <v>2.5</v>
      </c>
      <c r="Z477" s="3">
        <f t="shared" si="89"/>
        <v>63.3</v>
      </c>
      <c r="AA477" s="10">
        <v>47500</v>
      </c>
      <c r="AB477" s="10"/>
      <c r="AC477" s="10">
        <f t="shared" si="88"/>
        <v>23750</v>
      </c>
      <c r="AD477" s="1"/>
      <c r="AE477" s="1"/>
      <c r="AF477" s="1"/>
      <c r="AG477" s="1"/>
      <c r="AH477" s="35" t="s">
        <v>665</v>
      </c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  <c r="BX477" s="61"/>
      <c r="BY477" s="61"/>
      <c r="BZ477" s="61"/>
      <c r="CA477" s="61"/>
      <c r="CB477" s="61"/>
      <c r="CC477" s="61"/>
      <c r="CD477" s="61"/>
      <c r="CE477" s="61"/>
      <c r="CF477" s="61"/>
      <c r="CG477" s="61"/>
      <c r="CH477" s="61"/>
      <c r="CI477" s="61"/>
      <c r="CJ477" s="61"/>
      <c r="CK477" s="61"/>
      <c r="CL477" s="61"/>
      <c r="CM477" s="61"/>
      <c r="CN477" s="61"/>
      <c r="CO477" s="61"/>
      <c r="CP477" s="61"/>
      <c r="CQ477" s="61"/>
      <c r="CR477" s="61"/>
      <c r="CS477" s="61"/>
      <c r="CT477" s="61"/>
      <c r="CU477" s="61"/>
      <c r="CV477" s="61"/>
    </row>
    <row r="478" spans="1:100" ht="38.4" customHeight="1" x14ac:dyDescent="0.3">
      <c r="A478" s="6">
        <v>475</v>
      </c>
      <c r="B478" s="7">
        <v>63610</v>
      </c>
      <c r="C478" s="40" t="s">
        <v>103</v>
      </c>
      <c r="D478" s="40"/>
      <c r="E478" s="40"/>
      <c r="F478" s="40"/>
      <c r="G478" s="40"/>
      <c r="H478" s="40"/>
      <c r="I478" s="3">
        <v>15</v>
      </c>
      <c r="J478" s="3">
        <f t="shared" si="98"/>
        <v>6</v>
      </c>
      <c r="K478" s="3">
        <v>22</v>
      </c>
      <c r="L478" s="3">
        <f t="shared" si="90"/>
        <v>8.8000000000000007</v>
      </c>
      <c r="M478" s="3">
        <v>40</v>
      </c>
      <c r="N478" s="3">
        <f t="shared" si="96"/>
        <v>16</v>
      </c>
      <c r="O478" s="3">
        <v>20</v>
      </c>
      <c r="P478" s="3">
        <f t="shared" si="91"/>
        <v>12</v>
      </c>
      <c r="Q478" s="3">
        <v>10</v>
      </c>
      <c r="R478" s="3">
        <f t="shared" si="92"/>
        <v>6</v>
      </c>
      <c r="S478" s="3">
        <v>20</v>
      </c>
      <c r="T478" s="3">
        <f t="shared" si="93"/>
        <v>12</v>
      </c>
      <c r="U478" s="3">
        <f t="shared" si="97"/>
        <v>60.8</v>
      </c>
      <c r="V478" s="3" t="s">
        <v>20</v>
      </c>
      <c r="W478" s="3" t="s">
        <v>20</v>
      </c>
      <c r="X478" s="3">
        <v>2.5</v>
      </c>
      <c r="Y478" s="3">
        <v>0</v>
      </c>
      <c r="Z478" s="3">
        <f t="shared" si="89"/>
        <v>63.3</v>
      </c>
      <c r="AA478" s="10">
        <v>55644.800000000003</v>
      </c>
      <c r="AB478" s="10"/>
      <c r="AC478" s="10">
        <f t="shared" si="88"/>
        <v>27822.400000000001</v>
      </c>
      <c r="AD478" s="1"/>
      <c r="AE478" s="1"/>
      <c r="AF478" s="1"/>
      <c r="AG478" s="1"/>
      <c r="AH478" s="35" t="s">
        <v>665</v>
      </c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  <c r="BX478" s="61"/>
      <c r="BY478" s="61"/>
      <c r="BZ478" s="61"/>
      <c r="CA478" s="61"/>
      <c r="CB478" s="61"/>
      <c r="CC478" s="61"/>
      <c r="CD478" s="61"/>
      <c r="CE478" s="61"/>
      <c r="CF478" s="61"/>
      <c r="CG478" s="61"/>
      <c r="CH478" s="61"/>
      <c r="CI478" s="61"/>
      <c r="CJ478" s="61"/>
      <c r="CK478" s="61"/>
      <c r="CL478" s="61"/>
      <c r="CM478" s="61"/>
      <c r="CN478" s="61"/>
      <c r="CO478" s="61"/>
      <c r="CP478" s="61"/>
      <c r="CQ478" s="61"/>
      <c r="CR478" s="61"/>
      <c r="CS478" s="61"/>
      <c r="CT478" s="61"/>
      <c r="CU478" s="61"/>
      <c r="CV478" s="61"/>
    </row>
    <row r="479" spans="1:100" ht="38.4" customHeight="1" x14ac:dyDescent="0.3">
      <c r="A479" s="3">
        <v>476</v>
      </c>
      <c r="B479" s="7">
        <v>63830</v>
      </c>
      <c r="C479" s="40" t="s">
        <v>149</v>
      </c>
      <c r="D479" s="40"/>
      <c r="E479" s="40"/>
      <c r="F479" s="40"/>
      <c r="G479" s="40"/>
      <c r="H479" s="40"/>
      <c r="I479" s="3">
        <v>15</v>
      </c>
      <c r="J479" s="3">
        <f t="shared" si="98"/>
        <v>6</v>
      </c>
      <c r="K479" s="3">
        <v>22</v>
      </c>
      <c r="L479" s="3">
        <f t="shared" si="90"/>
        <v>8.8000000000000007</v>
      </c>
      <c r="M479" s="3">
        <v>40</v>
      </c>
      <c r="N479" s="3">
        <f t="shared" si="96"/>
        <v>16</v>
      </c>
      <c r="O479" s="3">
        <v>20</v>
      </c>
      <c r="P479" s="3">
        <f t="shared" si="91"/>
        <v>12</v>
      </c>
      <c r="Q479" s="3">
        <v>10</v>
      </c>
      <c r="R479" s="3">
        <f t="shared" si="92"/>
        <v>6</v>
      </c>
      <c r="S479" s="3">
        <v>20</v>
      </c>
      <c r="T479" s="3">
        <f t="shared" si="93"/>
        <v>12</v>
      </c>
      <c r="U479" s="3">
        <f t="shared" si="97"/>
        <v>60.8</v>
      </c>
      <c r="V479" s="3"/>
      <c r="W479" s="6"/>
      <c r="X479" s="3">
        <v>0</v>
      </c>
      <c r="Y479" s="3">
        <v>2.5</v>
      </c>
      <c r="Z479" s="3">
        <f t="shared" si="89"/>
        <v>63.3</v>
      </c>
      <c r="AA479" s="10">
        <v>157108</v>
      </c>
      <c r="AB479" s="10"/>
      <c r="AC479" s="10">
        <f t="shared" si="88"/>
        <v>78554</v>
      </c>
      <c r="AD479" s="1"/>
      <c r="AE479" s="1"/>
      <c r="AF479" s="1"/>
      <c r="AG479" s="1"/>
      <c r="AH479" s="35" t="s">
        <v>665</v>
      </c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  <c r="BM479" s="61"/>
      <c r="BN479" s="61"/>
      <c r="BO479" s="61"/>
      <c r="BP479" s="61"/>
      <c r="BQ479" s="61"/>
      <c r="BR479" s="61"/>
      <c r="BS479" s="61"/>
      <c r="BT479" s="61"/>
      <c r="BU479" s="61"/>
      <c r="BV479" s="61"/>
      <c r="BW479" s="61"/>
      <c r="BX479" s="61"/>
      <c r="BY479" s="61"/>
      <c r="BZ479" s="61"/>
      <c r="CA479" s="61"/>
      <c r="CB479" s="61"/>
      <c r="CC479" s="61"/>
      <c r="CD479" s="61"/>
      <c r="CE479" s="61"/>
      <c r="CF479" s="61"/>
      <c r="CG479" s="61"/>
      <c r="CH479" s="61"/>
      <c r="CI479" s="61"/>
      <c r="CJ479" s="61"/>
      <c r="CK479" s="61"/>
      <c r="CL479" s="61"/>
      <c r="CM479" s="61"/>
      <c r="CN479" s="61"/>
      <c r="CO479" s="61"/>
      <c r="CP479" s="61"/>
      <c r="CQ479" s="61"/>
      <c r="CR479" s="61"/>
      <c r="CS479" s="61"/>
      <c r="CT479" s="61"/>
      <c r="CU479" s="61"/>
      <c r="CV479" s="61"/>
    </row>
    <row r="480" spans="1:100" ht="38.4" customHeight="1" x14ac:dyDescent="0.3">
      <c r="A480" s="3">
        <v>477</v>
      </c>
      <c r="B480" s="7">
        <v>63694</v>
      </c>
      <c r="C480" s="40" t="s">
        <v>593</v>
      </c>
      <c r="D480" s="40"/>
      <c r="E480" s="40"/>
      <c r="F480" s="40"/>
      <c r="G480" s="40"/>
      <c r="H480" s="40"/>
      <c r="I480" s="3">
        <v>22</v>
      </c>
      <c r="J480" s="3">
        <f t="shared" si="98"/>
        <v>8.8000000000000007</v>
      </c>
      <c r="K480" s="3">
        <v>15</v>
      </c>
      <c r="L480" s="3">
        <f t="shared" si="90"/>
        <v>6</v>
      </c>
      <c r="M480" s="3">
        <v>40</v>
      </c>
      <c r="N480" s="3">
        <f t="shared" si="96"/>
        <v>16</v>
      </c>
      <c r="O480" s="3">
        <v>10</v>
      </c>
      <c r="P480" s="3">
        <f t="shared" si="91"/>
        <v>6</v>
      </c>
      <c r="Q480" s="3">
        <v>20</v>
      </c>
      <c r="R480" s="3">
        <f t="shared" si="92"/>
        <v>12</v>
      </c>
      <c r="S480" s="3">
        <v>20</v>
      </c>
      <c r="T480" s="3">
        <f t="shared" si="93"/>
        <v>12</v>
      </c>
      <c r="U480" s="3">
        <f t="shared" si="97"/>
        <v>60.8</v>
      </c>
      <c r="V480" s="3"/>
      <c r="W480" s="6"/>
      <c r="X480" s="3">
        <f>+V480+W480</f>
        <v>0</v>
      </c>
      <c r="Y480" s="3">
        <v>2.5</v>
      </c>
      <c r="Z480" s="3">
        <f t="shared" si="89"/>
        <v>63.3</v>
      </c>
      <c r="AA480" s="10">
        <v>299250</v>
      </c>
      <c r="AB480" s="10"/>
      <c r="AC480" s="10">
        <f t="shared" ref="AC480:AC544" si="100">AA480/2</f>
        <v>149625</v>
      </c>
      <c r="AD480" s="1"/>
      <c r="AE480" s="1"/>
      <c r="AF480" s="1"/>
      <c r="AG480" s="1"/>
      <c r="AH480" s="35" t="s">
        <v>665</v>
      </c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  <c r="BX480" s="61"/>
      <c r="BY480" s="61"/>
      <c r="BZ480" s="61"/>
      <c r="CA480" s="61"/>
      <c r="CB480" s="61"/>
      <c r="CC480" s="61"/>
      <c r="CD480" s="61"/>
      <c r="CE480" s="61"/>
      <c r="CF480" s="61"/>
      <c r="CG480" s="61"/>
      <c r="CH480" s="61"/>
      <c r="CI480" s="61"/>
      <c r="CJ480" s="61"/>
      <c r="CK480" s="61"/>
      <c r="CL480" s="61"/>
      <c r="CM480" s="61"/>
      <c r="CN480" s="61"/>
      <c r="CO480" s="61"/>
      <c r="CP480" s="61"/>
      <c r="CQ480" s="61"/>
      <c r="CR480" s="61"/>
      <c r="CS480" s="61"/>
      <c r="CT480" s="61"/>
      <c r="CU480" s="61"/>
      <c r="CV480" s="61"/>
    </row>
    <row r="481" spans="1:100" ht="38.4" customHeight="1" x14ac:dyDescent="0.3">
      <c r="A481" s="3">
        <v>478</v>
      </c>
      <c r="B481" s="7">
        <v>63831</v>
      </c>
      <c r="C481" s="40" t="s">
        <v>659</v>
      </c>
      <c r="D481" s="40"/>
      <c r="E481" s="40"/>
      <c r="F481" s="40"/>
      <c r="G481" s="40"/>
      <c r="H481" s="40"/>
      <c r="I481" s="3">
        <v>15</v>
      </c>
      <c r="J481" s="3">
        <v>6</v>
      </c>
      <c r="K481" s="3">
        <v>22</v>
      </c>
      <c r="L481" s="3">
        <v>8.8000000000000007</v>
      </c>
      <c r="M481" s="3">
        <v>40</v>
      </c>
      <c r="N481" s="3">
        <v>16</v>
      </c>
      <c r="O481" s="3">
        <v>20</v>
      </c>
      <c r="P481" s="3">
        <v>12</v>
      </c>
      <c r="Q481" s="3">
        <v>10</v>
      </c>
      <c r="R481" s="3">
        <v>6</v>
      </c>
      <c r="S481" s="3">
        <v>20</v>
      </c>
      <c r="T481" s="3">
        <v>12</v>
      </c>
      <c r="U481" s="3">
        <v>60.8</v>
      </c>
      <c r="V481" s="3"/>
      <c r="W481" s="6"/>
      <c r="X481" s="3">
        <v>0</v>
      </c>
      <c r="Y481" s="3">
        <v>2.5</v>
      </c>
      <c r="Z481" s="3">
        <v>63.3</v>
      </c>
      <c r="AA481" s="10">
        <v>44967.54</v>
      </c>
      <c r="AB481" s="10"/>
      <c r="AC481" s="10">
        <f t="shared" si="100"/>
        <v>22483.77</v>
      </c>
      <c r="AD481" s="1"/>
      <c r="AE481" s="1"/>
      <c r="AF481" s="1"/>
      <c r="AG481" s="1"/>
      <c r="AH481" s="35" t="s">
        <v>665</v>
      </c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  <c r="BX481" s="61"/>
      <c r="BY481" s="61"/>
      <c r="BZ481" s="61"/>
      <c r="CA481" s="61"/>
      <c r="CB481" s="61"/>
      <c r="CC481" s="61"/>
      <c r="CD481" s="61"/>
      <c r="CE481" s="61"/>
      <c r="CF481" s="61"/>
      <c r="CG481" s="61"/>
      <c r="CH481" s="61"/>
      <c r="CI481" s="61"/>
      <c r="CJ481" s="61"/>
      <c r="CK481" s="61"/>
      <c r="CL481" s="61"/>
      <c r="CM481" s="61"/>
      <c r="CN481" s="61"/>
      <c r="CO481" s="61"/>
      <c r="CP481" s="61"/>
      <c r="CQ481" s="61"/>
      <c r="CR481" s="61"/>
      <c r="CS481" s="61"/>
      <c r="CT481" s="61"/>
      <c r="CU481" s="61"/>
      <c r="CV481" s="61"/>
    </row>
    <row r="482" spans="1:100" ht="38.4" customHeight="1" x14ac:dyDescent="0.3">
      <c r="A482" s="6">
        <v>479</v>
      </c>
      <c r="B482" s="7">
        <v>63125</v>
      </c>
      <c r="C482" s="40" t="s">
        <v>389</v>
      </c>
      <c r="D482" s="40"/>
      <c r="E482" s="40"/>
      <c r="F482" s="40"/>
      <c r="G482" s="40"/>
      <c r="H482" s="40"/>
      <c r="I482" s="3">
        <v>15</v>
      </c>
      <c r="J482" s="3">
        <f t="shared" ref="J482:J546" si="101">I482/100*40</f>
        <v>6</v>
      </c>
      <c r="K482" s="3">
        <v>7.5</v>
      </c>
      <c r="L482" s="3">
        <f t="shared" ref="L482:L546" si="102">K482/100*40</f>
        <v>3</v>
      </c>
      <c r="M482" s="3">
        <v>30</v>
      </c>
      <c r="N482" s="3">
        <f>M482/100*40</f>
        <v>12</v>
      </c>
      <c r="O482" s="3">
        <v>20</v>
      </c>
      <c r="P482" s="3">
        <f t="shared" ref="P482:P546" si="103">O482/100*60</f>
        <v>12</v>
      </c>
      <c r="Q482" s="3">
        <v>30</v>
      </c>
      <c r="R482" s="3">
        <f t="shared" ref="R482:R546" si="104">Q482/100*60</f>
        <v>18</v>
      </c>
      <c r="S482" s="3">
        <v>20</v>
      </c>
      <c r="T482" s="3">
        <f t="shared" ref="T482:T546" si="105">S482/100*60</f>
        <v>12</v>
      </c>
      <c r="U482" s="3">
        <f t="shared" ref="U482:U546" si="106">J482+L482+N482+P482+R482+T482</f>
        <v>63</v>
      </c>
      <c r="V482" s="3"/>
      <c r="W482" s="6"/>
      <c r="X482" s="3">
        <f>+V482+W482</f>
        <v>0</v>
      </c>
      <c r="Y482" s="3">
        <v>0</v>
      </c>
      <c r="Z482" s="3">
        <f t="shared" ref="Z482:Z546" si="107">Y482+X482+U482</f>
        <v>63</v>
      </c>
      <c r="AA482" s="10">
        <v>174500</v>
      </c>
      <c r="AB482" s="10"/>
      <c r="AC482" s="10">
        <f t="shared" si="100"/>
        <v>87250</v>
      </c>
      <c r="AD482" s="1"/>
      <c r="AE482" s="1"/>
      <c r="AF482" s="1"/>
      <c r="AG482" s="1"/>
      <c r="AH482" s="35" t="s">
        <v>665</v>
      </c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  <c r="BX482" s="61"/>
      <c r="BY482" s="61"/>
      <c r="BZ482" s="61"/>
      <c r="CA482" s="61"/>
      <c r="CB482" s="61"/>
      <c r="CC482" s="61"/>
      <c r="CD482" s="61"/>
      <c r="CE482" s="61"/>
      <c r="CF482" s="61"/>
      <c r="CG482" s="61"/>
      <c r="CH482" s="61"/>
      <c r="CI482" s="61"/>
      <c r="CJ482" s="61"/>
      <c r="CK482" s="61"/>
      <c r="CL482" s="61"/>
      <c r="CM482" s="61"/>
      <c r="CN482" s="61"/>
      <c r="CO482" s="61"/>
      <c r="CP482" s="61"/>
      <c r="CQ482" s="61"/>
      <c r="CR482" s="61"/>
      <c r="CS482" s="61"/>
      <c r="CT482" s="61"/>
      <c r="CU482" s="61"/>
      <c r="CV482" s="61"/>
    </row>
    <row r="483" spans="1:100" ht="38.4" customHeight="1" x14ac:dyDescent="0.3">
      <c r="A483" s="3">
        <v>480</v>
      </c>
      <c r="B483" s="7">
        <v>63599</v>
      </c>
      <c r="C483" s="40" t="s">
        <v>100</v>
      </c>
      <c r="D483" s="40"/>
      <c r="E483" s="40"/>
      <c r="F483" s="40"/>
      <c r="G483" s="40"/>
      <c r="H483" s="40"/>
      <c r="I483" s="3">
        <v>15</v>
      </c>
      <c r="J483" s="3">
        <f t="shared" si="101"/>
        <v>6</v>
      </c>
      <c r="K483" s="3">
        <v>22</v>
      </c>
      <c r="L483" s="3">
        <f t="shared" si="102"/>
        <v>8.8000000000000007</v>
      </c>
      <c r="M483" s="4">
        <v>30</v>
      </c>
      <c r="N483" s="3">
        <f>M483/100*40</f>
        <v>12</v>
      </c>
      <c r="O483" s="3">
        <v>20</v>
      </c>
      <c r="P483" s="3">
        <f t="shared" si="103"/>
        <v>12</v>
      </c>
      <c r="Q483" s="3">
        <v>20</v>
      </c>
      <c r="R483" s="3">
        <f t="shared" si="104"/>
        <v>12</v>
      </c>
      <c r="S483" s="3">
        <v>20</v>
      </c>
      <c r="T483" s="3">
        <f t="shared" si="105"/>
        <v>12</v>
      </c>
      <c r="U483" s="3">
        <f t="shared" si="106"/>
        <v>62.8</v>
      </c>
      <c r="V483" s="3"/>
      <c r="W483" s="6"/>
      <c r="X483" s="3">
        <v>0</v>
      </c>
      <c r="Y483" s="3">
        <v>0</v>
      </c>
      <c r="Z483" s="3">
        <f t="shared" si="107"/>
        <v>62.8</v>
      </c>
      <c r="AA483" s="10">
        <v>65377</v>
      </c>
      <c r="AB483" s="10"/>
      <c r="AC483" s="10">
        <f t="shared" si="100"/>
        <v>32688.5</v>
      </c>
      <c r="AD483" s="1"/>
      <c r="AE483" s="1"/>
      <c r="AF483" s="1"/>
      <c r="AG483" s="1"/>
      <c r="AH483" s="35" t="s">
        <v>665</v>
      </c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  <c r="BX483" s="61"/>
      <c r="BY483" s="61"/>
      <c r="BZ483" s="61"/>
      <c r="CA483" s="61"/>
      <c r="CB483" s="61"/>
      <c r="CC483" s="61"/>
      <c r="CD483" s="61"/>
      <c r="CE483" s="61"/>
      <c r="CF483" s="61"/>
      <c r="CG483" s="61"/>
      <c r="CH483" s="61"/>
      <c r="CI483" s="61"/>
      <c r="CJ483" s="61"/>
      <c r="CK483" s="61"/>
      <c r="CL483" s="61"/>
      <c r="CM483" s="61"/>
      <c r="CN483" s="61"/>
      <c r="CO483" s="61"/>
      <c r="CP483" s="61"/>
      <c r="CQ483" s="61"/>
      <c r="CR483" s="61"/>
      <c r="CS483" s="61"/>
      <c r="CT483" s="61"/>
      <c r="CU483" s="61"/>
      <c r="CV483" s="61"/>
    </row>
    <row r="484" spans="1:100" ht="38.4" customHeight="1" x14ac:dyDescent="0.3">
      <c r="A484" s="3">
        <v>481</v>
      </c>
      <c r="B484" s="7">
        <v>63768</v>
      </c>
      <c r="C484" s="40" t="s">
        <v>113</v>
      </c>
      <c r="D484" s="40"/>
      <c r="E484" s="40"/>
      <c r="F484" s="40"/>
      <c r="G484" s="40"/>
      <c r="H484" s="40"/>
      <c r="I484" s="3">
        <v>15</v>
      </c>
      <c r="J484" s="3">
        <f t="shared" si="101"/>
        <v>6</v>
      </c>
      <c r="K484" s="3">
        <v>22</v>
      </c>
      <c r="L484" s="3">
        <f t="shared" si="102"/>
        <v>8.8000000000000007</v>
      </c>
      <c r="M484" s="3">
        <v>30</v>
      </c>
      <c r="N484" s="3">
        <f>M484/100*40</f>
        <v>12</v>
      </c>
      <c r="O484" s="3">
        <v>20</v>
      </c>
      <c r="P484" s="3">
        <f t="shared" si="103"/>
        <v>12</v>
      </c>
      <c r="Q484" s="3">
        <v>20</v>
      </c>
      <c r="R484" s="3">
        <f t="shared" si="104"/>
        <v>12</v>
      </c>
      <c r="S484" s="3">
        <v>20</v>
      </c>
      <c r="T484" s="3">
        <f t="shared" si="105"/>
        <v>12</v>
      </c>
      <c r="U484" s="3">
        <f t="shared" si="106"/>
        <v>62.8</v>
      </c>
      <c r="V484" s="3"/>
      <c r="W484" s="6"/>
      <c r="X484" s="3">
        <v>0</v>
      </c>
      <c r="Y484" s="3">
        <v>0</v>
      </c>
      <c r="Z484" s="3">
        <f t="shared" si="107"/>
        <v>62.8</v>
      </c>
      <c r="AA484" s="10">
        <v>136599</v>
      </c>
      <c r="AB484" s="10"/>
      <c r="AC484" s="10">
        <f t="shared" si="100"/>
        <v>68299.5</v>
      </c>
      <c r="AD484" s="1"/>
      <c r="AE484" s="1"/>
      <c r="AF484" s="1"/>
      <c r="AG484" s="1"/>
      <c r="AH484" s="35" t="s">
        <v>665</v>
      </c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  <c r="BK484" s="61"/>
      <c r="BL484" s="61"/>
      <c r="BM484" s="61"/>
      <c r="BN484" s="61"/>
      <c r="BO484" s="61"/>
      <c r="BP484" s="61"/>
      <c r="BQ484" s="61"/>
      <c r="BR484" s="61"/>
      <c r="BS484" s="61"/>
      <c r="BT484" s="61"/>
      <c r="BU484" s="61"/>
      <c r="BV484" s="61"/>
      <c r="BW484" s="61"/>
      <c r="BX484" s="61"/>
      <c r="BY484" s="61"/>
      <c r="BZ484" s="61"/>
      <c r="CA484" s="61"/>
      <c r="CB484" s="61"/>
      <c r="CC484" s="61"/>
      <c r="CD484" s="61"/>
      <c r="CE484" s="61"/>
      <c r="CF484" s="61"/>
      <c r="CG484" s="61"/>
      <c r="CH484" s="61"/>
      <c r="CI484" s="61"/>
      <c r="CJ484" s="61"/>
      <c r="CK484" s="61"/>
      <c r="CL484" s="61"/>
      <c r="CM484" s="61"/>
      <c r="CN484" s="61"/>
      <c r="CO484" s="61"/>
      <c r="CP484" s="61"/>
      <c r="CQ484" s="61"/>
      <c r="CR484" s="61"/>
      <c r="CS484" s="61"/>
      <c r="CT484" s="61"/>
      <c r="CU484" s="61"/>
      <c r="CV484" s="61"/>
    </row>
    <row r="485" spans="1:100" ht="38.4" customHeight="1" x14ac:dyDescent="0.3">
      <c r="A485" s="3">
        <v>482</v>
      </c>
      <c r="B485" s="7">
        <v>62456</v>
      </c>
      <c r="C485" s="40" t="s">
        <v>180</v>
      </c>
      <c r="D485" s="40"/>
      <c r="E485" s="40"/>
      <c r="F485" s="40"/>
      <c r="G485" s="40"/>
      <c r="H485" s="40"/>
      <c r="I485" s="3">
        <v>22</v>
      </c>
      <c r="J485" s="3">
        <f t="shared" si="101"/>
        <v>8.8000000000000007</v>
      </c>
      <c r="K485" s="3">
        <v>15</v>
      </c>
      <c r="L485" s="3">
        <f t="shared" si="102"/>
        <v>6</v>
      </c>
      <c r="M485" s="3">
        <v>30</v>
      </c>
      <c r="N485" s="3">
        <f>M485/100*40</f>
        <v>12</v>
      </c>
      <c r="O485" s="3">
        <v>20</v>
      </c>
      <c r="P485" s="3">
        <f t="shared" si="103"/>
        <v>12</v>
      </c>
      <c r="Q485" s="3">
        <v>20</v>
      </c>
      <c r="R485" s="3">
        <f t="shared" si="104"/>
        <v>12</v>
      </c>
      <c r="S485" s="3">
        <v>20</v>
      </c>
      <c r="T485" s="3">
        <f t="shared" si="105"/>
        <v>12</v>
      </c>
      <c r="U485" s="3">
        <f t="shared" si="106"/>
        <v>62.8</v>
      </c>
      <c r="V485" s="3"/>
      <c r="W485" s="6"/>
      <c r="X485" s="3">
        <f t="shared" ref="X485:X492" si="108">+V485+W485</f>
        <v>0</v>
      </c>
      <c r="Y485" s="3">
        <v>0</v>
      </c>
      <c r="Z485" s="3">
        <f t="shared" si="107"/>
        <v>62.8</v>
      </c>
      <c r="AA485" s="10">
        <v>159083.84</v>
      </c>
      <c r="AB485" s="10"/>
      <c r="AC485" s="10">
        <f t="shared" si="100"/>
        <v>79541.919999999998</v>
      </c>
      <c r="AD485" s="1"/>
      <c r="AE485" s="1"/>
      <c r="AF485" s="1"/>
      <c r="AG485" s="1"/>
      <c r="AH485" s="35" t="s">
        <v>665</v>
      </c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  <c r="BX485" s="61"/>
      <c r="BY485" s="61"/>
      <c r="BZ485" s="61"/>
      <c r="CA485" s="61"/>
      <c r="CB485" s="61"/>
      <c r="CC485" s="61"/>
      <c r="CD485" s="61"/>
      <c r="CE485" s="61"/>
      <c r="CF485" s="61"/>
      <c r="CG485" s="61"/>
      <c r="CH485" s="61"/>
      <c r="CI485" s="61"/>
      <c r="CJ485" s="61"/>
      <c r="CK485" s="61"/>
      <c r="CL485" s="61"/>
      <c r="CM485" s="61"/>
      <c r="CN485" s="61"/>
      <c r="CO485" s="61"/>
      <c r="CP485" s="61"/>
      <c r="CQ485" s="61"/>
      <c r="CR485" s="61"/>
      <c r="CS485" s="61"/>
      <c r="CT485" s="61"/>
      <c r="CU485" s="61"/>
      <c r="CV485" s="61"/>
    </row>
    <row r="486" spans="1:100" ht="38.4" customHeight="1" x14ac:dyDescent="0.3">
      <c r="A486" s="6">
        <v>483</v>
      </c>
      <c r="B486" s="7">
        <v>62752</v>
      </c>
      <c r="C486" s="40" t="s">
        <v>268</v>
      </c>
      <c r="D486" s="40"/>
      <c r="E486" s="40"/>
      <c r="F486" s="40"/>
      <c r="G486" s="40"/>
      <c r="H486" s="40"/>
      <c r="I486" s="3">
        <v>15</v>
      </c>
      <c r="J486" s="3">
        <f t="shared" si="101"/>
        <v>6</v>
      </c>
      <c r="K486" s="3">
        <v>22</v>
      </c>
      <c r="L486" s="3">
        <f t="shared" si="102"/>
        <v>8.8000000000000007</v>
      </c>
      <c r="M486" s="3">
        <v>30</v>
      </c>
      <c r="N486" s="3">
        <f t="shared" ref="N486:N549" si="109">M486/100*40</f>
        <v>12</v>
      </c>
      <c r="O486" s="3">
        <v>20</v>
      </c>
      <c r="P486" s="3">
        <f t="shared" si="103"/>
        <v>12</v>
      </c>
      <c r="Q486" s="3">
        <v>20</v>
      </c>
      <c r="R486" s="3">
        <f t="shared" si="104"/>
        <v>12</v>
      </c>
      <c r="S486" s="3">
        <v>20</v>
      </c>
      <c r="T486" s="3">
        <f t="shared" si="105"/>
        <v>12</v>
      </c>
      <c r="U486" s="3">
        <f t="shared" si="106"/>
        <v>62.8</v>
      </c>
      <c r="V486" s="3"/>
      <c r="W486" s="6"/>
      <c r="X486" s="3">
        <f t="shared" si="108"/>
        <v>0</v>
      </c>
      <c r="Y486" s="3">
        <v>0</v>
      </c>
      <c r="Z486" s="3">
        <f t="shared" si="107"/>
        <v>62.8</v>
      </c>
      <c r="AA486" s="10">
        <v>59500.1</v>
      </c>
      <c r="AB486" s="10"/>
      <c r="AC486" s="10">
        <f t="shared" si="100"/>
        <v>29750.05</v>
      </c>
      <c r="AD486" s="1"/>
      <c r="AE486" s="1"/>
      <c r="AF486" s="1"/>
      <c r="AG486" s="1"/>
      <c r="AH486" s="35" t="s">
        <v>665</v>
      </c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  <c r="BX486" s="61"/>
      <c r="BY486" s="61"/>
      <c r="BZ486" s="61"/>
      <c r="CA486" s="61"/>
      <c r="CB486" s="61"/>
      <c r="CC486" s="61"/>
      <c r="CD486" s="61"/>
      <c r="CE486" s="61"/>
      <c r="CF486" s="61"/>
      <c r="CG486" s="61"/>
      <c r="CH486" s="61"/>
      <c r="CI486" s="61"/>
      <c r="CJ486" s="61"/>
      <c r="CK486" s="61"/>
      <c r="CL486" s="61"/>
      <c r="CM486" s="61"/>
      <c r="CN486" s="61"/>
      <c r="CO486" s="61"/>
      <c r="CP486" s="61"/>
      <c r="CQ486" s="61"/>
      <c r="CR486" s="61"/>
      <c r="CS486" s="61"/>
      <c r="CT486" s="61"/>
      <c r="CU486" s="61"/>
      <c r="CV486" s="61"/>
    </row>
    <row r="487" spans="1:100" ht="38.4" customHeight="1" x14ac:dyDescent="0.3">
      <c r="A487" s="3">
        <v>484</v>
      </c>
      <c r="B487" s="7">
        <v>63187</v>
      </c>
      <c r="C487" s="40" t="s">
        <v>404</v>
      </c>
      <c r="D487" s="40"/>
      <c r="E487" s="40"/>
      <c r="F487" s="40"/>
      <c r="G487" s="40"/>
      <c r="H487" s="40"/>
      <c r="I487" s="3">
        <v>22</v>
      </c>
      <c r="J487" s="3">
        <f t="shared" si="101"/>
        <v>8.8000000000000007</v>
      </c>
      <c r="K487" s="3">
        <v>15</v>
      </c>
      <c r="L487" s="3">
        <f t="shared" si="102"/>
        <v>6</v>
      </c>
      <c r="M487" s="3">
        <v>30</v>
      </c>
      <c r="N487" s="3">
        <f t="shared" si="109"/>
        <v>12</v>
      </c>
      <c r="O487" s="3">
        <v>20</v>
      </c>
      <c r="P487" s="3">
        <f t="shared" si="103"/>
        <v>12</v>
      </c>
      <c r="Q487" s="3">
        <v>20</v>
      </c>
      <c r="R487" s="3">
        <f t="shared" si="104"/>
        <v>12</v>
      </c>
      <c r="S487" s="3">
        <v>20</v>
      </c>
      <c r="T487" s="3">
        <f t="shared" si="105"/>
        <v>12</v>
      </c>
      <c r="U487" s="3">
        <f t="shared" si="106"/>
        <v>62.8</v>
      </c>
      <c r="V487" s="3"/>
      <c r="W487" s="6"/>
      <c r="X487" s="3">
        <f t="shared" si="108"/>
        <v>0</v>
      </c>
      <c r="Y487" s="3">
        <v>0</v>
      </c>
      <c r="Z487" s="3">
        <f t="shared" si="107"/>
        <v>62.8</v>
      </c>
      <c r="AA487" s="10">
        <v>98107.18</v>
      </c>
      <c r="AB487" s="10"/>
      <c r="AC487" s="10">
        <f t="shared" si="100"/>
        <v>49053.59</v>
      </c>
      <c r="AD487" s="1"/>
      <c r="AE487" s="1"/>
      <c r="AF487" s="1"/>
      <c r="AG487" s="1"/>
      <c r="AH487" s="35" t="s">
        <v>665</v>
      </c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  <c r="BX487" s="61"/>
      <c r="BY487" s="61"/>
      <c r="BZ487" s="61"/>
      <c r="CA487" s="61"/>
      <c r="CB487" s="61"/>
      <c r="CC487" s="61"/>
      <c r="CD487" s="61"/>
      <c r="CE487" s="61"/>
      <c r="CF487" s="61"/>
      <c r="CG487" s="61"/>
      <c r="CH487" s="61"/>
      <c r="CI487" s="61"/>
      <c r="CJ487" s="61"/>
      <c r="CK487" s="61"/>
      <c r="CL487" s="61"/>
      <c r="CM487" s="61"/>
      <c r="CN487" s="61"/>
      <c r="CO487" s="61"/>
      <c r="CP487" s="61"/>
      <c r="CQ487" s="61"/>
      <c r="CR487" s="61"/>
      <c r="CS487" s="61"/>
      <c r="CT487" s="61"/>
      <c r="CU487" s="61"/>
      <c r="CV487" s="61"/>
    </row>
    <row r="488" spans="1:100" ht="38.4" customHeight="1" x14ac:dyDescent="0.3">
      <c r="A488" s="3">
        <v>485</v>
      </c>
      <c r="B488" s="7">
        <v>63387</v>
      </c>
      <c r="C488" s="40" t="s">
        <v>453</v>
      </c>
      <c r="D488" s="40"/>
      <c r="E488" s="40"/>
      <c r="F488" s="40"/>
      <c r="G488" s="40"/>
      <c r="H488" s="40"/>
      <c r="I488" s="3">
        <v>15</v>
      </c>
      <c r="J488" s="3">
        <f t="shared" si="101"/>
        <v>6</v>
      </c>
      <c r="K488" s="3">
        <v>22</v>
      </c>
      <c r="L488" s="3">
        <f t="shared" si="102"/>
        <v>8.8000000000000007</v>
      </c>
      <c r="M488" s="3">
        <v>30</v>
      </c>
      <c r="N488" s="3">
        <f t="shared" si="109"/>
        <v>12</v>
      </c>
      <c r="O488" s="3">
        <v>20</v>
      </c>
      <c r="P488" s="3">
        <f t="shared" si="103"/>
        <v>12</v>
      </c>
      <c r="Q488" s="3">
        <v>20</v>
      </c>
      <c r="R488" s="3">
        <f t="shared" si="104"/>
        <v>12</v>
      </c>
      <c r="S488" s="3">
        <v>20</v>
      </c>
      <c r="T488" s="3">
        <f t="shared" si="105"/>
        <v>12</v>
      </c>
      <c r="U488" s="3">
        <f t="shared" si="106"/>
        <v>62.8</v>
      </c>
      <c r="V488" s="3"/>
      <c r="W488" s="6"/>
      <c r="X488" s="3">
        <f t="shared" si="108"/>
        <v>0</v>
      </c>
      <c r="Y488" s="3">
        <v>0</v>
      </c>
      <c r="Z488" s="3">
        <f t="shared" si="107"/>
        <v>62.8</v>
      </c>
      <c r="AA488" s="10">
        <v>63257.62</v>
      </c>
      <c r="AB488" s="10"/>
      <c r="AC488" s="10">
        <f t="shared" si="100"/>
        <v>31628.81</v>
      </c>
      <c r="AD488" s="1"/>
      <c r="AE488" s="1"/>
      <c r="AF488" s="1"/>
      <c r="AG488" s="1"/>
      <c r="AH488" s="35" t="s">
        <v>665</v>
      </c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  <c r="BX488" s="61"/>
      <c r="BY488" s="61"/>
      <c r="BZ488" s="61"/>
      <c r="CA488" s="61"/>
      <c r="CB488" s="61"/>
      <c r="CC488" s="61"/>
      <c r="CD488" s="61"/>
      <c r="CE488" s="61"/>
      <c r="CF488" s="61"/>
      <c r="CG488" s="61"/>
      <c r="CH488" s="61"/>
      <c r="CI488" s="61"/>
      <c r="CJ488" s="61"/>
      <c r="CK488" s="61"/>
      <c r="CL488" s="61"/>
      <c r="CM488" s="61"/>
      <c r="CN488" s="61"/>
      <c r="CO488" s="61"/>
      <c r="CP488" s="61"/>
      <c r="CQ488" s="61"/>
      <c r="CR488" s="61"/>
      <c r="CS488" s="61"/>
      <c r="CT488" s="61"/>
      <c r="CU488" s="61"/>
      <c r="CV488" s="61"/>
    </row>
    <row r="489" spans="1:100" ht="38.4" customHeight="1" x14ac:dyDescent="0.3">
      <c r="A489" s="3">
        <v>486</v>
      </c>
      <c r="B489" s="7">
        <v>63471</v>
      </c>
      <c r="C489" s="40" t="s">
        <v>479</v>
      </c>
      <c r="D489" s="40"/>
      <c r="E489" s="40"/>
      <c r="F489" s="40"/>
      <c r="G489" s="40"/>
      <c r="H489" s="40"/>
      <c r="I489" s="3">
        <v>15</v>
      </c>
      <c r="J489" s="3">
        <f t="shared" si="101"/>
        <v>6</v>
      </c>
      <c r="K489" s="3">
        <v>22</v>
      </c>
      <c r="L489" s="3">
        <f t="shared" si="102"/>
        <v>8.8000000000000007</v>
      </c>
      <c r="M489" s="3">
        <v>30</v>
      </c>
      <c r="N489" s="3">
        <f t="shared" si="109"/>
        <v>12</v>
      </c>
      <c r="O489" s="3">
        <v>20</v>
      </c>
      <c r="P489" s="3">
        <f t="shared" si="103"/>
        <v>12</v>
      </c>
      <c r="Q489" s="3">
        <v>20</v>
      </c>
      <c r="R489" s="3">
        <f t="shared" si="104"/>
        <v>12</v>
      </c>
      <c r="S489" s="3">
        <v>20</v>
      </c>
      <c r="T489" s="3">
        <f t="shared" si="105"/>
        <v>12</v>
      </c>
      <c r="U489" s="3">
        <f t="shared" si="106"/>
        <v>62.8</v>
      </c>
      <c r="V489" s="3"/>
      <c r="W489" s="6"/>
      <c r="X489" s="3">
        <f t="shared" si="108"/>
        <v>0</v>
      </c>
      <c r="Y489" s="3">
        <v>0</v>
      </c>
      <c r="Z489" s="3">
        <f t="shared" si="107"/>
        <v>62.8</v>
      </c>
      <c r="AA489" s="10">
        <v>179367.56</v>
      </c>
      <c r="AB489" s="10"/>
      <c r="AC489" s="10">
        <f t="shared" si="100"/>
        <v>89683.78</v>
      </c>
      <c r="AD489" s="1"/>
      <c r="AE489" s="1"/>
      <c r="AF489" s="1"/>
      <c r="AG489" s="1"/>
      <c r="AH489" s="35" t="s">
        <v>665</v>
      </c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  <c r="BK489" s="61"/>
      <c r="BL489" s="61"/>
      <c r="BM489" s="61"/>
      <c r="BN489" s="61"/>
      <c r="BO489" s="61"/>
      <c r="BP489" s="61"/>
      <c r="BQ489" s="61"/>
      <c r="BR489" s="61"/>
      <c r="BS489" s="61"/>
      <c r="BT489" s="61"/>
      <c r="BU489" s="61"/>
      <c r="BV489" s="61"/>
      <c r="BW489" s="61"/>
      <c r="BX489" s="61"/>
      <c r="BY489" s="61"/>
      <c r="BZ489" s="61"/>
      <c r="CA489" s="61"/>
      <c r="CB489" s="61"/>
      <c r="CC489" s="61"/>
      <c r="CD489" s="61"/>
      <c r="CE489" s="61"/>
      <c r="CF489" s="61"/>
      <c r="CG489" s="61"/>
      <c r="CH489" s="61"/>
      <c r="CI489" s="61"/>
      <c r="CJ489" s="61"/>
      <c r="CK489" s="61"/>
      <c r="CL489" s="61"/>
      <c r="CM489" s="61"/>
      <c r="CN489" s="61"/>
      <c r="CO489" s="61"/>
      <c r="CP489" s="61"/>
      <c r="CQ489" s="61"/>
      <c r="CR489" s="61"/>
      <c r="CS489" s="61"/>
      <c r="CT489" s="61"/>
      <c r="CU489" s="61"/>
      <c r="CV489" s="61"/>
    </row>
    <row r="490" spans="1:100" ht="38.4" customHeight="1" x14ac:dyDescent="0.3">
      <c r="A490" s="6">
        <v>487</v>
      </c>
      <c r="B490" s="7">
        <v>63534</v>
      </c>
      <c r="C490" s="40" t="s">
        <v>513</v>
      </c>
      <c r="D490" s="40"/>
      <c r="E490" s="40"/>
      <c r="F490" s="40"/>
      <c r="G490" s="40"/>
      <c r="H490" s="40"/>
      <c r="I490" s="3">
        <v>22</v>
      </c>
      <c r="J490" s="3">
        <f t="shared" si="101"/>
        <v>8.8000000000000007</v>
      </c>
      <c r="K490" s="3">
        <v>15</v>
      </c>
      <c r="L490" s="3">
        <f t="shared" si="102"/>
        <v>6</v>
      </c>
      <c r="M490" s="3">
        <v>30</v>
      </c>
      <c r="N490" s="3">
        <f t="shared" si="109"/>
        <v>12</v>
      </c>
      <c r="O490" s="3">
        <v>20</v>
      </c>
      <c r="P490" s="3">
        <f t="shared" si="103"/>
        <v>12</v>
      </c>
      <c r="Q490" s="3">
        <v>20</v>
      </c>
      <c r="R490" s="3">
        <f t="shared" si="104"/>
        <v>12</v>
      </c>
      <c r="S490" s="3">
        <v>20</v>
      </c>
      <c r="T490" s="3">
        <f t="shared" si="105"/>
        <v>12</v>
      </c>
      <c r="U490" s="3">
        <f t="shared" si="106"/>
        <v>62.8</v>
      </c>
      <c r="V490" s="3"/>
      <c r="W490" s="6"/>
      <c r="X490" s="3">
        <f t="shared" si="108"/>
        <v>0</v>
      </c>
      <c r="Y490" s="3">
        <v>0</v>
      </c>
      <c r="Z490" s="3">
        <f t="shared" si="107"/>
        <v>62.8</v>
      </c>
      <c r="AA490" s="10">
        <v>304207</v>
      </c>
      <c r="AB490" s="10"/>
      <c r="AC490" s="10">
        <f t="shared" si="100"/>
        <v>152103.5</v>
      </c>
      <c r="AD490" s="1"/>
      <c r="AE490" s="1"/>
      <c r="AF490" s="1"/>
      <c r="AG490" s="1"/>
      <c r="AH490" s="35" t="s">
        <v>665</v>
      </c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  <c r="BX490" s="61"/>
      <c r="BY490" s="61"/>
      <c r="BZ490" s="61"/>
      <c r="CA490" s="61"/>
      <c r="CB490" s="61"/>
      <c r="CC490" s="61"/>
      <c r="CD490" s="61"/>
      <c r="CE490" s="61"/>
      <c r="CF490" s="61"/>
      <c r="CG490" s="61"/>
      <c r="CH490" s="61"/>
      <c r="CI490" s="61"/>
      <c r="CJ490" s="61"/>
      <c r="CK490" s="61"/>
      <c r="CL490" s="61"/>
      <c r="CM490" s="61"/>
      <c r="CN490" s="61"/>
      <c r="CO490" s="61"/>
      <c r="CP490" s="61"/>
      <c r="CQ490" s="61"/>
      <c r="CR490" s="61"/>
      <c r="CS490" s="61"/>
      <c r="CT490" s="61"/>
      <c r="CU490" s="61"/>
      <c r="CV490" s="61"/>
    </row>
    <row r="491" spans="1:100" ht="38.4" customHeight="1" x14ac:dyDescent="0.3">
      <c r="A491" s="3">
        <v>488</v>
      </c>
      <c r="B491" s="7">
        <v>63559</v>
      </c>
      <c r="C491" s="40" t="s">
        <v>523</v>
      </c>
      <c r="D491" s="40"/>
      <c r="E491" s="40"/>
      <c r="F491" s="40"/>
      <c r="G491" s="40"/>
      <c r="H491" s="40"/>
      <c r="I491" s="3">
        <v>22</v>
      </c>
      <c r="J491" s="3">
        <f t="shared" si="101"/>
        <v>8.8000000000000007</v>
      </c>
      <c r="K491" s="3">
        <v>15</v>
      </c>
      <c r="L491" s="3">
        <f t="shared" si="102"/>
        <v>6</v>
      </c>
      <c r="M491" s="3">
        <v>30</v>
      </c>
      <c r="N491" s="3">
        <f t="shared" si="109"/>
        <v>12</v>
      </c>
      <c r="O491" s="3">
        <v>20</v>
      </c>
      <c r="P491" s="3">
        <f t="shared" si="103"/>
        <v>12</v>
      </c>
      <c r="Q491" s="3">
        <v>20</v>
      </c>
      <c r="R491" s="3">
        <f t="shared" si="104"/>
        <v>12</v>
      </c>
      <c r="S491" s="3">
        <v>20</v>
      </c>
      <c r="T491" s="3">
        <f t="shared" si="105"/>
        <v>12</v>
      </c>
      <c r="U491" s="3">
        <f t="shared" si="106"/>
        <v>62.8</v>
      </c>
      <c r="V491" s="3"/>
      <c r="W491" s="6"/>
      <c r="X491" s="3">
        <f t="shared" si="108"/>
        <v>0</v>
      </c>
      <c r="Y491" s="3">
        <v>0</v>
      </c>
      <c r="Z491" s="3">
        <f t="shared" si="107"/>
        <v>62.8</v>
      </c>
      <c r="AA491" s="10">
        <v>123500</v>
      </c>
      <c r="AB491" s="10"/>
      <c r="AC491" s="10">
        <f t="shared" si="100"/>
        <v>61750</v>
      </c>
      <c r="AD491" s="1"/>
      <c r="AE491" s="1"/>
      <c r="AF491" s="1"/>
      <c r="AG491" s="1"/>
      <c r="AH491" s="35" t="s">
        <v>665</v>
      </c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  <c r="BX491" s="61"/>
      <c r="BY491" s="61"/>
      <c r="BZ491" s="61"/>
      <c r="CA491" s="61"/>
      <c r="CB491" s="61"/>
      <c r="CC491" s="61"/>
      <c r="CD491" s="61"/>
      <c r="CE491" s="61"/>
      <c r="CF491" s="61"/>
      <c r="CG491" s="61"/>
      <c r="CH491" s="61"/>
      <c r="CI491" s="61"/>
      <c r="CJ491" s="61"/>
      <c r="CK491" s="61"/>
      <c r="CL491" s="61"/>
      <c r="CM491" s="61"/>
      <c r="CN491" s="61"/>
      <c r="CO491" s="61"/>
      <c r="CP491" s="61"/>
      <c r="CQ491" s="61"/>
      <c r="CR491" s="61"/>
      <c r="CS491" s="61"/>
      <c r="CT491" s="61"/>
      <c r="CU491" s="61"/>
      <c r="CV491" s="61"/>
    </row>
    <row r="492" spans="1:100" ht="38.4" customHeight="1" x14ac:dyDescent="0.3">
      <c r="A492" s="3">
        <v>489</v>
      </c>
      <c r="B492" s="7">
        <v>63562</v>
      </c>
      <c r="C492" s="40" t="s">
        <v>526</v>
      </c>
      <c r="D492" s="40"/>
      <c r="E492" s="40"/>
      <c r="F492" s="40"/>
      <c r="G492" s="40"/>
      <c r="H492" s="40"/>
      <c r="I492" s="3">
        <v>22</v>
      </c>
      <c r="J492" s="3">
        <f t="shared" si="101"/>
        <v>8.8000000000000007</v>
      </c>
      <c r="K492" s="3">
        <v>15</v>
      </c>
      <c r="L492" s="3">
        <f t="shared" si="102"/>
        <v>6</v>
      </c>
      <c r="M492" s="3">
        <v>30</v>
      </c>
      <c r="N492" s="3">
        <f t="shared" si="109"/>
        <v>12</v>
      </c>
      <c r="O492" s="3">
        <v>20</v>
      </c>
      <c r="P492" s="3">
        <f t="shared" si="103"/>
        <v>12</v>
      </c>
      <c r="Q492" s="3">
        <v>20</v>
      </c>
      <c r="R492" s="3">
        <f t="shared" si="104"/>
        <v>12</v>
      </c>
      <c r="S492" s="3">
        <v>20</v>
      </c>
      <c r="T492" s="3">
        <f t="shared" si="105"/>
        <v>12</v>
      </c>
      <c r="U492" s="3">
        <f t="shared" si="106"/>
        <v>62.8</v>
      </c>
      <c r="V492" s="3"/>
      <c r="W492" s="6"/>
      <c r="X492" s="3">
        <f t="shared" si="108"/>
        <v>0</v>
      </c>
      <c r="Y492" s="3">
        <v>0</v>
      </c>
      <c r="Z492" s="3">
        <f t="shared" si="107"/>
        <v>62.8</v>
      </c>
      <c r="AA492" s="10">
        <v>113555.8</v>
      </c>
      <c r="AB492" s="10"/>
      <c r="AC492" s="10">
        <f t="shared" si="100"/>
        <v>56777.9</v>
      </c>
      <c r="AD492" s="1"/>
      <c r="AE492" s="1"/>
      <c r="AF492" s="1"/>
      <c r="AG492" s="1"/>
      <c r="AH492" s="35" t="s">
        <v>665</v>
      </c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  <c r="BX492" s="61"/>
      <c r="BY492" s="61"/>
      <c r="BZ492" s="61"/>
      <c r="CA492" s="61"/>
      <c r="CB492" s="61"/>
      <c r="CC492" s="61"/>
      <c r="CD492" s="61"/>
      <c r="CE492" s="61"/>
      <c r="CF492" s="61"/>
      <c r="CG492" s="61"/>
      <c r="CH492" s="61"/>
      <c r="CI492" s="61"/>
      <c r="CJ492" s="61"/>
      <c r="CK492" s="61"/>
      <c r="CL492" s="61"/>
      <c r="CM492" s="61"/>
      <c r="CN492" s="61"/>
      <c r="CO492" s="61"/>
      <c r="CP492" s="61"/>
      <c r="CQ492" s="61"/>
      <c r="CR492" s="61"/>
      <c r="CS492" s="61"/>
      <c r="CT492" s="61"/>
      <c r="CU492" s="61"/>
      <c r="CV492" s="61"/>
    </row>
    <row r="493" spans="1:100" ht="38.4" customHeight="1" x14ac:dyDescent="0.3">
      <c r="A493" s="3">
        <v>490</v>
      </c>
      <c r="B493" s="7">
        <v>63375</v>
      </c>
      <c r="C493" s="40" t="s">
        <v>444</v>
      </c>
      <c r="D493" s="40"/>
      <c r="E493" s="40"/>
      <c r="F493" s="40"/>
      <c r="G493" s="40"/>
      <c r="H493" s="40"/>
      <c r="I493" s="3">
        <v>15</v>
      </c>
      <c r="J493" s="3">
        <f t="shared" si="101"/>
        <v>6</v>
      </c>
      <c r="K493" s="3">
        <v>30</v>
      </c>
      <c r="L493" s="3">
        <f t="shared" si="102"/>
        <v>12</v>
      </c>
      <c r="M493" s="3">
        <v>30</v>
      </c>
      <c r="N493" s="3">
        <f t="shared" si="109"/>
        <v>12</v>
      </c>
      <c r="O493" s="3">
        <v>20</v>
      </c>
      <c r="P493" s="3">
        <f t="shared" si="103"/>
        <v>12</v>
      </c>
      <c r="Q493" s="3">
        <v>10</v>
      </c>
      <c r="R493" s="3">
        <f t="shared" si="104"/>
        <v>6</v>
      </c>
      <c r="S493" s="3">
        <v>20</v>
      </c>
      <c r="T493" s="3">
        <f t="shared" si="105"/>
        <v>12</v>
      </c>
      <c r="U493" s="3">
        <f t="shared" si="106"/>
        <v>60</v>
      </c>
      <c r="V493" s="3" t="s">
        <v>20</v>
      </c>
      <c r="W493" s="3" t="s">
        <v>20</v>
      </c>
      <c r="X493" s="3">
        <v>2.5</v>
      </c>
      <c r="Y493" s="3">
        <v>0</v>
      </c>
      <c r="Z493" s="3">
        <f t="shared" si="107"/>
        <v>62.5</v>
      </c>
      <c r="AA493" s="10">
        <v>84786.45</v>
      </c>
      <c r="AB493" s="10"/>
      <c r="AC493" s="10">
        <f t="shared" si="100"/>
        <v>42393.224999999999</v>
      </c>
      <c r="AD493" s="1"/>
      <c r="AE493" s="1"/>
      <c r="AF493" s="1"/>
      <c r="AG493" s="1"/>
      <c r="AH493" s="35" t="s">
        <v>665</v>
      </c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  <c r="BY493" s="61"/>
      <c r="BZ493" s="61"/>
      <c r="CA493" s="61"/>
      <c r="CB493" s="61"/>
      <c r="CC493" s="61"/>
      <c r="CD493" s="61"/>
      <c r="CE493" s="61"/>
      <c r="CF493" s="61"/>
      <c r="CG493" s="61"/>
      <c r="CH493" s="61"/>
      <c r="CI493" s="61"/>
      <c r="CJ493" s="61"/>
      <c r="CK493" s="61"/>
      <c r="CL493" s="61"/>
      <c r="CM493" s="61"/>
      <c r="CN493" s="61"/>
      <c r="CO493" s="61"/>
      <c r="CP493" s="61"/>
      <c r="CQ493" s="61"/>
      <c r="CR493" s="61"/>
      <c r="CS493" s="61"/>
      <c r="CT493" s="61"/>
      <c r="CU493" s="61"/>
      <c r="CV493" s="61"/>
    </row>
    <row r="494" spans="1:100" ht="38.4" customHeight="1" x14ac:dyDescent="0.3">
      <c r="A494" s="6">
        <v>491</v>
      </c>
      <c r="B494" s="7">
        <v>62471</v>
      </c>
      <c r="C494" s="40" t="s">
        <v>186</v>
      </c>
      <c r="D494" s="40"/>
      <c r="E494" s="40"/>
      <c r="F494" s="40"/>
      <c r="G494" s="40"/>
      <c r="H494" s="40"/>
      <c r="I494" s="3">
        <v>22</v>
      </c>
      <c r="J494" s="3">
        <f t="shared" si="101"/>
        <v>8.8000000000000007</v>
      </c>
      <c r="K494" s="3">
        <v>22</v>
      </c>
      <c r="L494" s="3">
        <f t="shared" si="102"/>
        <v>8.8000000000000007</v>
      </c>
      <c r="M494" s="3">
        <v>30</v>
      </c>
      <c r="N494" s="3">
        <f t="shared" si="109"/>
        <v>12</v>
      </c>
      <c r="O494" s="3">
        <v>20</v>
      </c>
      <c r="P494" s="3">
        <f t="shared" si="103"/>
        <v>12</v>
      </c>
      <c r="Q494" s="3">
        <v>10</v>
      </c>
      <c r="R494" s="3">
        <f t="shared" si="104"/>
        <v>6</v>
      </c>
      <c r="S494" s="3">
        <v>20</v>
      </c>
      <c r="T494" s="3">
        <f t="shared" si="105"/>
        <v>12</v>
      </c>
      <c r="U494" s="3">
        <f t="shared" si="106"/>
        <v>59.6</v>
      </c>
      <c r="V494" s="3"/>
      <c r="W494" s="6"/>
      <c r="X494" s="3">
        <f>+V494+W494</f>
        <v>0</v>
      </c>
      <c r="Y494" s="3">
        <v>2.5</v>
      </c>
      <c r="Z494" s="3">
        <f t="shared" si="107"/>
        <v>62.1</v>
      </c>
      <c r="AA494" s="10">
        <v>85633.68</v>
      </c>
      <c r="AB494" s="10"/>
      <c r="AC494" s="10">
        <f t="shared" si="100"/>
        <v>42816.84</v>
      </c>
      <c r="AD494" s="1"/>
      <c r="AE494" s="1"/>
      <c r="AF494" s="1"/>
      <c r="AG494" s="1"/>
      <c r="AH494" s="35" t="s">
        <v>665</v>
      </c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  <c r="BM494" s="61"/>
      <c r="BN494" s="61"/>
      <c r="BO494" s="61"/>
      <c r="BP494" s="61"/>
      <c r="BQ494" s="61"/>
      <c r="BR494" s="61"/>
      <c r="BS494" s="61"/>
      <c r="BT494" s="61"/>
      <c r="BU494" s="61"/>
      <c r="BV494" s="61"/>
      <c r="BW494" s="61"/>
      <c r="BX494" s="61"/>
      <c r="BY494" s="61"/>
      <c r="BZ494" s="61"/>
      <c r="CA494" s="61"/>
      <c r="CB494" s="61"/>
      <c r="CC494" s="61"/>
      <c r="CD494" s="61"/>
      <c r="CE494" s="61"/>
      <c r="CF494" s="61"/>
      <c r="CG494" s="61"/>
      <c r="CH494" s="61"/>
      <c r="CI494" s="61"/>
      <c r="CJ494" s="61"/>
      <c r="CK494" s="61"/>
      <c r="CL494" s="61"/>
      <c r="CM494" s="61"/>
      <c r="CN494" s="61"/>
      <c r="CO494" s="61"/>
      <c r="CP494" s="61"/>
      <c r="CQ494" s="61"/>
      <c r="CR494" s="61"/>
      <c r="CS494" s="61"/>
      <c r="CT494" s="61"/>
      <c r="CU494" s="61"/>
      <c r="CV494" s="61"/>
    </row>
    <row r="495" spans="1:100" ht="38.4" customHeight="1" x14ac:dyDescent="0.3">
      <c r="A495" s="3">
        <v>492</v>
      </c>
      <c r="B495" s="7">
        <v>63761</v>
      </c>
      <c r="C495" s="40" t="s">
        <v>109</v>
      </c>
      <c r="D495" s="40"/>
      <c r="E495" s="40"/>
      <c r="F495" s="40"/>
      <c r="G495" s="40"/>
      <c r="H495" s="40"/>
      <c r="I495" s="3">
        <v>7.5</v>
      </c>
      <c r="J495" s="3">
        <f t="shared" si="101"/>
        <v>3</v>
      </c>
      <c r="K495" s="3">
        <v>15</v>
      </c>
      <c r="L495" s="3">
        <f t="shared" si="102"/>
        <v>6</v>
      </c>
      <c r="M495" s="3">
        <v>40</v>
      </c>
      <c r="N495" s="3">
        <f t="shared" si="109"/>
        <v>16</v>
      </c>
      <c r="O495" s="3">
        <v>20</v>
      </c>
      <c r="P495" s="3">
        <f t="shared" si="103"/>
        <v>12</v>
      </c>
      <c r="Q495" s="3">
        <v>20</v>
      </c>
      <c r="R495" s="3">
        <f t="shared" si="104"/>
        <v>12</v>
      </c>
      <c r="S495" s="3">
        <v>20</v>
      </c>
      <c r="T495" s="3">
        <f t="shared" si="105"/>
        <v>12</v>
      </c>
      <c r="U495" s="3">
        <f t="shared" si="106"/>
        <v>61</v>
      </c>
      <c r="V495" s="3"/>
      <c r="W495" s="6"/>
      <c r="X495" s="3">
        <v>0</v>
      </c>
      <c r="Y495" s="3">
        <v>0</v>
      </c>
      <c r="Z495" s="3">
        <f t="shared" si="107"/>
        <v>61</v>
      </c>
      <c r="AA495" s="10">
        <v>265800</v>
      </c>
      <c r="AB495" s="10"/>
      <c r="AC495" s="10">
        <f t="shared" si="100"/>
        <v>132900</v>
      </c>
      <c r="AD495" s="1"/>
      <c r="AE495" s="1"/>
      <c r="AF495" s="1"/>
      <c r="AG495" s="1"/>
      <c r="AH495" s="35" t="s">
        <v>665</v>
      </c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  <c r="BM495" s="61"/>
      <c r="BN495" s="61"/>
      <c r="BO495" s="61"/>
      <c r="BP495" s="61"/>
      <c r="BQ495" s="61"/>
      <c r="BR495" s="61"/>
      <c r="BS495" s="61"/>
      <c r="BT495" s="61"/>
      <c r="BU495" s="61"/>
      <c r="BV495" s="61"/>
      <c r="BW495" s="61"/>
      <c r="BX495" s="61"/>
      <c r="BY495" s="61"/>
      <c r="BZ495" s="61"/>
      <c r="CA495" s="61"/>
      <c r="CB495" s="61"/>
      <c r="CC495" s="61"/>
      <c r="CD495" s="61"/>
      <c r="CE495" s="61"/>
      <c r="CF495" s="61"/>
      <c r="CG495" s="61"/>
      <c r="CH495" s="61"/>
      <c r="CI495" s="61"/>
      <c r="CJ495" s="61"/>
      <c r="CK495" s="61"/>
      <c r="CL495" s="61"/>
      <c r="CM495" s="61"/>
      <c r="CN495" s="61"/>
      <c r="CO495" s="61"/>
      <c r="CP495" s="61"/>
      <c r="CQ495" s="61"/>
      <c r="CR495" s="61"/>
      <c r="CS495" s="61"/>
      <c r="CT495" s="61"/>
      <c r="CU495" s="61"/>
      <c r="CV495" s="61"/>
    </row>
    <row r="496" spans="1:100" ht="38.4" customHeight="1" x14ac:dyDescent="0.3">
      <c r="A496" s="3">
        <v>493</v>
      </c>
      <c r="B496" s="7">
        <v>63861</v>
      </c>
      <c r="C496" s="40" t="s">
        <v>152</v>
      </c>
      <c r="D496" s="40"/>
      <c r="E496" s="40"/>
      <c r="F496" s="40"/>
      <c r="G496" s="40"/>
      <c r="H496" s="40"/>
      <c r="I496" s="3">
        <v>7.5</v>
      </c>
      <c r="J496" s="3">
        <f t="shared" si="101"/>
        <v>3</v>
      </c>
      <c r="K496" s="3">
        <v>15</v>
      </c>
      <c r="L496" s="3">
        <f t="shared" si="102"/>
        <v>6</v>
      </c>
      <c r="M496" s="3">
        <v>40</v>
      </c>
      <c r="N496" s="3">
        <f t="shared" si="109"/>
        <v>16</v>
      </c>
      <c r="O496" s="3">
        <v>20</v>
      </c>
      <c r="P496" s="3">
        <f t="shared" si="103"/>
        <v>12</v>
      </c>
      <c r="Q496" s="3">
        <v>20</v>
      </c>
      <c r="R496" s="3">
        <f t="shared" si="104"/>
        <v>12</v>
      </c>
      <c r="S496" s="3">
        <v>20</v>
      </c>
      <c r="T496" s="3">
        <f t="shared" si="105"/>
        <v>12</v>
      </c>
      <c r="U496" s="3">
        <f t="shared" si="106"/>
        <v>61</v>
      </c>
      <c r="V496" s="3"/>
      <c r="W496" s="6"/>
      <c r="X496" s="3">
        <v>0</v>
      </c>
      <c r="Y496" s="3">
        <v>0</v>
      </c>
      <c r="Z496" s="3">
        <f t="shared" si="107"/>
        <v>61</v>
      </c>
      <c r="AA496" s="10">
        <v>97500</v>
      </c>
      <c r="AB496" s="10"/>
      <c r="AC496" s="10">
        <f t="shared" si="100"/>
        <v>48750</v>
      </c>
      <c r="AD496" s="1"/>
      <c r="AE496" s="1"/>
      <c r="AF496" s="1"/>
      <c r="AG496" s="1"/>
      <c r="AH496" s="35" t="s">
        <v>665</v>
      </c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  <c r="BX496" s="61"/>
      <c r="BY496" s="61"/>
      <c r="BZ496" s="61"/>
      <c r="CA496" s="61"/>
      <c r="CB496" s="61"/>
      <c r="CC496" s="61"/>
      <c r="CD496" s="61"/>
      <c r="CE496" s="61"/>
      <c r="CF496" s="61"/>
      <c r="CG496" s="61"/>
      <c r="CH496" s="61"/>
      <c r="CI496" s="61"/>
      <c r="CJ496" s="61"/>
      <c r="CK496" s="61"/>
      <c r="CL496" s="61"/>
      <c r="CM496" s="61"/>
      <c r="CN496" s="61"/>
      <c r="CO496" s="61"/>
      <c r="CP496" s="61"/>
      <c r="CQ496" s="61"/>
      <c r="CR496" s="61"/>
      <c r="CS496" s="61"/>
      <c r="CT496" s="61"/>
      <c r="CU496" s="61"/>
      <c r="CV496" s="61"/>
    </row>
    <row r="497" spans="1:100" ht="38.4" customHeight="1" x14ac:dyDescent="0.3">
      <c r="A497" s="3">
        <v>494</v>
      </c>
      <c r="B497" s="7">
        <v>63037</v>
      </c>
      <c r="C497" s="40" t="s">
        <v>355</v>
      </c>
      <c r="D497" s="40"/>
      <c r="E497" s="40"/>
      <c r="F497" s="40"/>
      <c r="G497" s="40"/>
      <c r="H497" s="40"/>
      <c r="I497" s="3">
        <v>7.5</v>
      </c>
      <c r="J497" s="3">
        <f t="shared" si="101"/>
        <v>3</v>
      </c>
      <c r="K497" s="3">
        <v>15</v>
      </c>
      <c r="L497" s="3">
        <f t="shared" si="102"/>
        <v>6</v>
      </c>
      <c r="M497" s="3">
        <v>40</v>
      </c>
      <c r="N497" s="3">
        <f t="shared" si="109"/>
        <v>16</v>
      </c>
      <c r="O497" s="3">
        <v>20</v>
      </c>
      <c r="P497" s="3">
        <f t="shared" si="103"/>
        <v>12</v>
      </c>
      <c r="Q497" s="3">
        <v>20</v>
      </c>
      <c r="R497" s="3">
        <f t="shared" si="104"/>
        <v>12</v>
      </c>
      <c r="S497" s="3">
        <v>20</v>
      </c>
      <c r="T497" s="3">
        <f t="shared" si="105"/>
        <v>12</v>
      </c>
      <c r="U497" s="3">
        <f t="shared" si="106"/>
        <v>61</v>
      </c>
      <c r="V497" s="3"/>
      <c r="W497" s="6"/>
      <c r="X497" s="3">
        <f t="shared" ref="X497:X502" si="110">+V497+W497</f>
        <v>0</v>
      </c>
      <c r="Y497" s="3">
        <v>0</v>
      </c>
      <c r="Z497" s="3">
        <f t="shared" si="107"/>
        <v>61</v>
      </c>
      <c r="AA497" s="10">
        <v>313303</v>
      </c>
      <c r="AB497" s="10"/>
      <c r="AC497" s="10">
        <f t="shared" si="100"/>
        <v>156651.5</v>
      </c>
      <c r="AD497" s="1"/>
      <c r="AE497" s="1"/>
      <c r="AF497" s="1"/>
      <c r="AG497" s="1"/>
      <c r="AH497" s="35" t="s">
        <v>665</v>
      </c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  <c r="BX497" s="61"/>
      <c r="BY497" s="61"/>
      <c r="BZ497" s="61"/>
      <c r="CA497" s="61"/>
      <c r="CB497" s="61"/>
      <c r="CC497" s="61"/>
      <c r="CD497" s="61"/>
      <c r="CE497" s="61"/>
      <c r="CF497" s="61"/>
      <c r="CG497" s="61"/>
      <c r="CH497" s="61"/>
      <c r="CI497" s="61"/>
      <c r="CJ497" s="61"/>
      <c r="CK497" s="61"/>
      <c r="CL497" s="61"/>
      <c r="CM497" s="61"/>
      <c r="CN497" s="61"/>
      <c r="CO497" s="61"/>
      <c r="CP497" s="61"/>
      <c r="CQ497" s="61"/>
      <c r="CR497" s="61"/>
      <c r="CS497" s="61"/>
      <c r="CT497" s="61"/>
      <c r="CU497" s="61"/>
      <c r="CV497" s="61"/>
    </row>
    <row r="498" spans="1:100" ht="38.4" customHeight="1" x14ac:dyDescent="0.3">
      <c r="A498" s="6">
        <v>495</v>
      </c>
      <c r="B498" s="7">
        <v>63149</v>
      </c>
      <c r="C498" s="40" t="s">
        <v>395</v>
      </c>
      <c r="D498" s="40"/>
      <c r="E498" s="40"/>
      <c r="F498" s="40"/>
      <c r="G498" s="40"/>
      <c r="H498" s="40"/>
      <c r="I498" s="3">
        <v>15</v>
      </c>
      <c r="J498" s="3">
        <f t="shared" si="101"/>
        <v>6</v>
      </c>
      <c r="K498" s="3">
        <v>7.5</v>
      </c>
      <c r="L498" s="3">
        <f t="shared" si="102"/>
        <v>3</v>
      </c>
      <c r="M498" s="3">
        <v>40</v>
      </c>
      <c r="N498" s="3">
        <f t="shared" si="109"/>
        <v>16</v>
      </c>
      <c r="O498" s="3">
        <v>20</v>
      </c>
      <c r="P498" s="3">
        <f t="shared" si="103"/>
        <v>12</v>
      </c>
      <c r="Q498" s="3">
        <v>20</v>
      </c>
      <c r="R498" s="3">
        <f t="shared" si="104"/>
        <v>12</v>
      </c>
      <c r="S498" s="3">
        <v>20</v>
      </c>
      <c r="T498" s="3">
        <f t="shared" si="105"/>
        <v>12</v>
      </c>
      <c r="U498" s="3">
        <f t="shared" si="106"/>
        <v>61</v>
      </c>
      <c r="V498" s="3"/>
      <c r="W498" s="6"/>
      <c r="X498" s="3">
        <f t="shared" si="110"/>
        <v>0</v>
      </c>
      <c r="Y498" s="3">
        <v>0</v>
      </c>
      <c r="Z498" s="3">
        <f t="shared" si="107"/>
        <v>61</v>
      </c>
      <c r="AA498" s="10">
        <v>310758.71000000002</v>
      </c>
      <c r="AB498" s="10"/>
      <c r="AC498" s="10">
        <f t="shared" si="100"/>
        <v>155379.35500000001</v>
      </c>
      <c r="AD498" s="1"/>
      <c r="AE498" s="1"/>
      <c r="AF498" s="1"/>
      <c r="AG498" s="1"/>
      <c r="AH498" s="35" t="s">
        <v>665</v>
      </c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  <c r="BX498" s="61"/>
      <c r="BY498" s="61"/>
      <c r="BZ498" s="61"/>
      <c r="CA498" s="61"/>
      <c r="CB498" s="61"/>
      <c r="CC498" s="61"/>
      <c r="CD498" s="61"/>
      <c r="CE498" s="61"/>
      <c r="CF498" s="61"/>
      <c r="CG498" s="61"/>
      <c r="CH498" s="61"/>
      <c r="CI498" s="61"/>
      <c r="CJ498" s="61"/>
      <c r="CK498" s="61"/>
      <c r="CL498" s="61"/>
      <c r="CM498" s="61"/>
      <c r="CN498" s="61"/>
      <c r="CO498" s="61"/>
      <c r="CP498" s="61"/>
      <c r="CQ498" s="61"/>
      <c r="CR498" s="61"/>
      <c r="CS498" s="61"/>
      <c r="CT498" s="61"/>
      <c r="CU498" s="61"/>
      <c r="CV498" s="61"/>
    </row>
    <row r="499" spans="1:100" ht="38.4" customHeight="1" x14ac:dyDescent="0.3">
      <c r="A499" s="3">
        <v>496</v>
      </c>
      <c r="B499" s="7">
        <v>63338</v>
      </c>
      <c r="C499" s="40" t="s">
        <v>428</v>
      </c>
      <c r="D499" s="40"/>
      <c r="E499" s="40"/>
      <c r="F499" s="40"/>
      <c r="G499" s="40"/>
      <c r="H499" s="40"/>
      <c r="I499" s="3">
        <v>7.5</v>
      </c>
      <c r="J499" s="3">
        <f t="shared" si="101"/>
        <v>3</v>
      </c>
      <c r="K499" s="3">
        <v>30</v>
      </c>
      <c r="L499" s="3">
        <f t="shared" si="102"/>
        <v>12</v>
      </c>
      <c r="M499" s="3">
        <v>40</v>
      </c>
      <c r="N499" s="3">
        <f t="shared" si="109"/>
        <v>16</v>
      </c>
      <c r="O499" s="3">
        <v>20</v>
      </c>
      <c r="P499" s="3">
        <f t="shared" si="103"/>
        <v>12</v>
      </c>
      <c r="Q499" s="3">
        <v>10</v>
      </c>
      <c r="R499" s="3">
        <f t="shared" si="104"/>
        <v>6</v>
      </c>
      <c r="S499" s="3">
        <v>20</v>
      </c>
      <c r="T499" s="3">
        <f t="shared" si="105"/>
        <v>12</v>
      </c>
      <c r="U499" s="3">
        <f t="shared" si="106"/>
        <v>61</v>
      </c>
      <c r="V499" s="3"/>
      <c r="W499" s="6"/>
      <c r="X499" s="3">
        <f t="shared" si="110"/>
        <v>0</v>
      </c>
      <c r="Y499" s="3">
        <v>0</v>
      </c>
      <c r="Z499" s="3">
        <f t="shared" si="107"/>
        <v>61</v>
      </c>
      <c r="AA499" s="10">
        <v>135386.25</v>
      </c>
      <c r="AB499" s="10"/>
      <c r="AC499" s="10">
        <f t="shared" si="100"/>
        <v>67693.125</v>
      </c>
      <c r="AD499" s="1"/>
      <c r="AE499" s="1"/>
      <c r="AF499" s="1"/>
      <c r="AG499" s="1"/>
      <c r="AH499" s="35" t="s">
        <v>665</v>
      </c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  <c r="BX499" s="61"/>
      <c r="BY499" s="61"/>
      <c r="BZ499" s="61"/>
      <c r="CA499" s="61"/>
      <c r="CB499" s="61"/>
      <c r="CC499" s="61"/>
      <c r="CD499" s="61"/>
      <c r="CE499" s="61"/>
      <c r="CF499" s="61"/>
      <c r="CG499" s="61"/>
      <c r="CH499" s="61"/>
      <c r="CI499" s="61"/>
      <c r="CJ499" s="61"/>
      <c r="CK499" s="61"/>
      <c r="CL499" s="61"/>
      <c r="CM499" s="61"/>
      <c r="CN499" s="61"/>
      <c r="CO499" s="61"/>
      <c r="CP499" s="61"/>
      <c r="CQ499" s="61"/>
      <c r="CR499" s="61"/>
      <c r="CS499" s="61"/>
      <c r="CT499" s="61"/>
      <c r="CU499" s="61"/>
      <c r="CV499" s="61"/>
    </row>
    <row r="500" spans="1:100" ht="38.4" customHeight="1" x14ac:dyDescent="0.3">
      <c r="A500" s="3">
        <v>497</v>
      </c>
      <c r="B500" s="7">
        <v>63362</v>
      </c>
      <c r="C500" s="40" t="s">
        <v>441</v>
      </c>
      <c r="D500" s="40"/>
      <c r="E500" s="40"/>
      <c r="F500" s="40"/>
      <c r="G500" s="40"/>
      <c r="H500" s="40"/>
      <c r="I500" s="3">
        <v>15</v>
      </c>
      <c r="J500" s="3">
        <f t="shared" si="101"/>
        <v>6</v>
      </c>
      <c r="K500" s="3">
        <v>7.5</v>
      </c>
      <c r="L500" s="3">
        <f t="shared" si="102"/>
        <v>3</v>
      </c>
      <c r="M500" s="3">
        <v>40</v>
      </c>
      <c r="N500" s="3">
        <f t="shared" si="109"/>
        <v>16</v>
      </c>
      <c r="O500" s="3">
        <v>20</v>
      </c>
      <c r="P500" s="3">
        <f t="shared" si="103"/>
        <v>12</v>
      </c>
      <c r="Q500" s="3">
        <v>20</v>
      </c>
      <c r="R500" s="3">
        <f t="shared" si="104"/>
        <v>12</v>
      </c>
      <c r="S500" s="3">
        <v>20</v>
      </c>
      <c r="T500" s="3">
        <f t="shared" si="105"/>
        <v>12</v>
      </c>
      <c r="U500" s="3">
        <f t="shared" si="106"/>
        <v>61</v>
      </c>
      <c r="V500" s="3"/>
      <c r="W500" s="6"/>
      <c r="X500" s="3">
        <f t="shared" si="110"/>
        <v>0</v>
      </c>
      <c r="Y500" s="3">
        <v>0</v>
      </c>
      <c r="Z500" s="3">
        <f t="shared" si="107"/>
        <v>61</v>
      </c>
      <c r="AA500" s="10">
        <v>59706</v>
      </c>
      <c r="AB500" s="10"/>
      <c r="AC500" s="10">
        <f t="shared" si="100"/>
        <v>29853</v>
      </c>
      <c r="AD500" s="1"/>
      <c r="AE500" s="1"/>
      <c r="AF500" s="1"/>
      <c r="AG500" s="1"/>
      <c r="AH500" s="35" t="s">
        <v>665</v>
      </c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1"/>
      <c r="CA500" s="61"/>
      <c r="CB500" s="61"/>
      <c r="CC500" s="61"/>
      <c r="CD500" s="61"/>
      <c r="CE500" s="61"/>
      <c r="CF500" s="61"/>
      <c r="CG500" s="61"/>
      <c r="CH500" s="61"/>
      <c r="CI500" s="61"/>
      <c r="CJ500" s="61"/>
      <c r="CK500" s="61"/>
      <c r="CL500" s="61"/>
      <c r="CM500" s="61"/>
      <c r="CN500" s="61"/>
      <c r="CO500" s="61"/>
      <c r="CP500" s="61"/>
      <c r="CQ500" s="61"/>
      <c r="CR500" s="61"/>
      <c r="CS500" s="61"/>
      <c r="CT500" s="61"/>
      <c r="CU500" s="61"/>
      <c r="CV500" s="61"/>
    </row>
    <row r="501" spans="1:100" ht="38.4" customHeight="1" x14ac:dyDescent="0.3">
      <c r="A501" s="3">
        <v>498</v>
      </c>
      <c r="B501" s="7">
        <v>63377</v>
      </c>
      <c r="C501" s="40" t="s">
        <v>446</v>
      </c>
      <c r="D501" s="40"/>
      <c r="E501" s="40"/>
      <c r="F501" s="40"/>
      <c r="G501" s="40"/>
      <c r="H501" s="40"/>
      <c r="I501" s="3">
        <v>7.5</v>
      </c>
      <c r="J501" s="3">
        <f t="shared" si="101"/>
        <v>3</v>
      </c>
      <c r="K501" s="3">
        <v>15</v>
      </c>
      <c r="L501" s="3">
        <f t="shared" si="102"/>
        <v>6</v>
      </c>
      <c r="M501" s="3">
        <v>40</v>
      </c>
      <c r="N501" s="3">
        <f t="shared" si="109"/>
        <v>16</v>
      </c>
      <c r="O501" s="3">
        <v>30</v>
      </c>
      <c r="P501" s="3">
        <f t="shared" si="103"/>
        <v>18</v>
      </c>
      <c r="Q501" s="3">
        <v>10</v>
      </c>
      <c r="R501" s="3">
        <f t="shared" si="104"/>
        <v>6</v>
      </c>
      <c r="S501" s="3">
        <v>20</v>
      </c>
      <c r="T501" s="3">
        <f t="shared" si="105"/>
        <v>12</v>
      </c>
      <c r="U501" s="3">
        <f t="shared" si="106"/>
        <v>61</v>
      </c>
      <c r="V501" s="3"/>
      <c r="W501" s="6"/>
      <c r="X501" s="3">
        <f t="shared" si="110"/>
        <v>0</v>
      </c>
      <c r="Y501" s="3">
        <v>0</v>
      </c>
      <c r="Z501" s="3">
        <f t="shared" si="107"/>
        <v>61</v>
      </c>
      <c r="AA501" s="10">
        <v>173186.98</v>
      </c>
      <c r="AB501" s="10"/>
      <c r="AC501" s="10">
        <f t="shared" si="100"/>
        <v>86593.49</v>
      </c>
      <c r="AD501" s="1"/>
      <c r="AE501" s="1"/>
      <c r="AF501" s="1"/>
      <c r="AG501" s="1"/>
      <c r="AH501" s="35" t="s">
        <v>665</v>
      </c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  <c r="BM501" s="61"/>
      <c r="BN501" s="61"/>
      <c r="BO501" s="61"/>
      <c r="BP501" s="61"/>
      <c r="BQ501" s="61"/>
      <c r="BR501" s="61"/>
      <c r="BS501" s="61"/>
      <c r="BT501" s="61"/>
      <c r="BU501" s="61"/>
      <c r="BV501" s="61"/>
      <c r="BW501" s="61"/>
      <c r="BX501" s="61"/>
      <c r="BY501" s="61"/>
      <c r="BZ501" s="61"/>
      <c r="CA501" s="61"/>
      <c r="CB501" s="61"/>
      <c r="CC501" s="61"/>
      <c r="CD501" s="61"/>
      <c r="CE501" s="61"/>
      <c r="CF501" s="61"/>
      <c r="CG501" s="61"/>
      <c r="CH501" s="61"/>
      <c r="CI501" s="61"/>
      <c r="CJ501" s="61"/>
      <c r="CK501" s="61"/>
      <c r="CL501" s="61"/>
      <c r="CM501" s="61"/>
      <c r="CN501" s="61"/>
      <c r="CO501" s="61"/>
      <c r="CP501" s="61"/>
      <c r="CQ501" s="61"/>
      <c r="CR501" s="61"/>
      <c r="CS501" s="61"/>
      <c r="CT501" s="61"/>
      <c r="CU501" s="61"/>
      <c r="CV501" s="61"/>
    </row>
    <row r="502" spans="1:100" ht="38.4" customHeight="1" x14ac:dyDescent="0.3">
      <c r="A502" s="6">
        <v>499</v>
      </c>
      <c r="B502" s="7">
        <v>63602</v>
      </c>
      <c r="C502" s="40" t="s">
        <v>547</v>
      </c>
      <c r="D502" s="40"/>
      <c r="E502" s="40"/>
      <c r="F502" s="40"/>
      <c r="G502" s="40"/>
      <c r="H502" s="40"/>
      <c r="I502" s="3">
        <v>7.5</v>
      </c>
      <c r="J502" s="3">
        <f t="shared" si="101"/>
        <v>3</v>
      </c>
      <c r="K502" s="3">
        <v>15</v>
      </c>
      <c r="L502" s="3">
        <f t="shared" si="102"/>
        <v>6</v>
      </c>
      <c r="M502" s="3">
        <v>40</v>
      </c>
      <c r="N502" s="3">
        <f t="shared" si="109"/>
        <v>16</v>
      </c>
      <c r="O502" s="3">
        <v>20</v>
      </c>
      <c r="P502" s="3">
        <f t="shared" si="103"/>
        <v>12</v>
      </c>
      <c r="Q502" s="3">
        <v>20</v>
      </c>
      <c r="R502" s="3">
        <f t="shared" si="104"/>
        <v>12</v>
      </c>
      <c r="S502" s="3">
        <v>20</v>
      </c>
      <c r="T502" s="3">
        <f t="shared" si="105"/>
        <v>12</v>
      </c>
      <c r="U502" s="3">
        <f t="shared" si="106"/>
        <v>61</v>
      </c>
      <c r="V502" s="3"/>
      <c r="W502" s="6"/>
      <c r="X502" s="3">
        <f t="shared" si="110"/>
        <v>0</v>
      </c>
      <c r="Y502" s="3">
        <v>0</v>
      </c>
      <c r="Z502" s="3">
        <f t="shared" si="107"/>
        <v>61</v>
      </c>
      <c r="AA502" s="10">
        <v>261000</v>
      </c>
      <c r="AB502" s="10"/>
      <c r="AC502" s="10">
        <f t="shared" si="100"/>
        <v>130500</v>
      </c>
      <c r="AD502" s="1"/>
      <c r="AE502" s="1"/>
      <c r="AF502" s="1"/>
      <c r="AG502" s="1"/>
      <c r="AH502" s="35" t="s">
        <v>665</v>
      </c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  <c r="BX502" s="61"/>
      <c r="BY502" s="61"/>
      <c r="BZ502" s="61"/>
      <c r="CA502" s="61"/>
      <c r="CB502" s="61"/>
      <c r="CC502" s="61"/>
      <c r="CD502" s="61"/>
      <c r="CE502" s="61"/>
      <c r="CF502" s="61"/>
      <c r="CG502" s="61"/>
      <c r="CH502" s="61"/>
      <c r="CI502" s="61"/>
      <c r="CJ502" s="61"/>
      <c r="CK502" s="61"/>
      <c r="CL502" s="61"/>
      <c r="CM502" s="61"/>
      <c r="CN502" s="61"/>
      <c r="CO502" s="61"/>
      <c r="CP502" s="61"/>
      <c r="CQ502" s="61"/>
      <c r="CR502" s="61"/>
      <c r="CS502" s="61"/>
      <c r="CT502" s="61"/>
      <c r="CU502" s="61"/>
      <c r="CV502" s="61"/>
    </row>
    <row r="503" spans="1:100" ht="38.4" customHeight="1" x14ac:dyDescent="0.3">
      <c r="A503" s="3">
        <v>500</v>
      </c>
      <c r="B503" s="7">
        <v>63438</v>
      </c>
      <c r="C503" s="40" t="s">
        <v>87</v>
      </c>
      <c r="D503" s="40"/>
      <c r="E503" s="40"/>
      <c r="F503" s="40"/>
      <c r="G503" s="40"/>
      <c r="H503" s="40"/>
      <c r="I503" s="3">
        <v>22</v>
      </c>
      <c r="J503" s="3">
        <f t="shared" si="101"/>
        <v>8.8000000000000007</v>
      </c>
      <c r="K503" s="3">
        <v>15</v>
      </c>
      <c r="L503" s="3">
        <f t="shared" si="102"/>
        <v>6</v>
      </c>
      <c r="M503" s="3">
        <v>40</v>
      </c>
      <c r="N503" s="3">
        <f t="shared" si="109"/>
        <v>16</v>
      </c>
      <c r="O503" s="3">
        <v>20</v>
      </c>
      <c r="P503" s="3">
        <f t="shared" si="103"/>
        <v>12</v>
      </c>
      <c r="Q503" s="3">
        <v>10</v>
      </c>
      <c r="R503" s="3">
        <f t="shared" si="104"/>
        <v>6</v>
      </c>
      <c r="S503" s="3">
        <v>20</v>
      </c>
      <c r="T503" s="3">
        <f t="shared" si="105"/>
        <v>12</v>
      </c>
      <c r="U503" s="3">
        <f t="shared" si="106"/>
        <v>60.8</v>
      </c>
      <c r="V503" s="3"/>
      <c r="W503" s="6"/>
      <c r="X503" s="3">
        <v>0</v>
      </c>
      <c r="Y503" s="3">
        <v>0</v>
      </c>
      <c r="Z503" s="3">
        <f t="shared" si="107"/>
        <v>60.8</v>
      </c>
      <c r="AA503" s="10">
        <v>65684.160000000003</v>
      </c>
      <c r="AB503" s="10"/>
      <c r="AC503" s="10">
        <f t="shared" si="100"/>
        <v>32842.080000000002</v>
      </c>
      <c r="AD503" s="1"/>
      <c r="AE503" s="1"/>
      <c r="AF503" s="1"/>
      <c r="AG503" s="1"/>
      <c r="AH503" s="35" t="s">
        <v>665</v>
      </c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  <c r="BX503" s="61"/>
      <c r="BY503" s="61"/>
      <c r="BZ503" s="61"/>
      <c r="CA503" s="61"/>
      <c r="CB503" s="61"/>
      <c r="CC503" s="61"/>
      <c r="CD503" s="61"/>
      <c r="CE503" s="61"/>
      <c r="CF503" s="61"/>
      <c r="CG503" s="61"/>
      <c r="CH503" s="61"/>
      <c r="CI503" s="61"/>
      <c r="CJ503" s="61"/>
      <c r="CK503" s="61"/>
      <c r="CL503" s="61"/>
      <c r="CM503" s="61"/>
      <c r="CN503" s="61"/>
      <c r="CO503" s="61"/>
      <c r="CP503" s="61"/>
      <c r="CQ503" s="61"/>
      <c r="CR503" s="61"/>
      <c r="CS503" s="61"/>
      <c r="CT503" s="61"/>
      <c r="CU503" s="61"/>
      <c r="CV503" s="61"/>
    </row>
    <row r="504" spans="1:100" ht="38.4" customHeight="1" x14ac:dyDescent="0.3">
      <c r="A504" s="3">
        <v>501</v>
      </c>
      <c r="B504" s="7">
        <v>63834</v>
      </c>
      <c r="C504" s="40" t="s">
        <v>150</v>
      </c>
      <c r="D504" s="40"/>
      <c r="E504" s="40"/>
      <c r="F504" s="40"/>
      <c r="G504" s="40"/>
      <c r="H504" s="40"/>
      <c r="I504" s="3">
        <v>15</v>
      </c>
      <c r="J504" s="3">
        <f t="shared" si="101"/>
        <v>6</v>
      </c>
      <c r="K504" s="3">
        <v>22</v>
      </c>
      <c r="L504" s="3">
        <f t="shared" si="102"/>
        <v>8.8000000000000007</v>
      </c>
      <c r="M504" s="3">
        <v>40</v>
      </c>
      <c r="N504" s="3">
        <f t="shared" si="109"/>
        <v>16</v>
      </c>
      <c r="O504" s="3">
        <v>20</v>
      </c>
      <c r="P504" s="3">
        <f t="shared" si="103"/>
        <v>12</v>
      </c>
      <c r="Q504" s="3">
        <v>10</v>
      </c>
      <c r="R504" s="3">
        <f t="shared" si="104"/>
        <v>6</v>
      </c>
      <c r="S504" s="3">
        <v>20</v>
      </c>
      <c r="T504" s="3">
        <f t="shared" si="105"/>
        <v>12</v>
      </c>
      <c r="U504" s="3">
        <f t="shared" si="106"/>
        <v>60.8</v>
      </c>
      <c r="V504" s="3"/>
      <c r="W504" s="6"/>
      <c r="X504" s="3">
        <v>0</v>
      </c>
      <c r="Y504" s="3">
        <v>0</v>
      </c>
      <c r="Z504" s="3">
        <f t="shared" si="107"/>
        <v>60.8</v>
      </c>
      <c r="AA504" s="10">
        <v>91447.62</v>
      </c>
      <c r="AB504" s="10"/>
      <c r="AC504" s="10">
        <f t="shared" si="100"/>
        <v>45723.81</v>
      </c>
      <c r="AD504" s="1"/>
      <c r="AE504" s="1"/>
      <c r="AF504" s="1"/>
      <c r="AG504" s="1"/>
      <c r="AH504" s="35" t="s">
        <v>665</v>
      </c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  <c r="BX504" s="61"/>
      <c r="BY504" s="61"/>
      <c r="BZ504" s="61"/>
      <c r="CA504" s="61"/>
      <c r="CB504" s="61"/>
      <c r="CC504" s="61"/>
      <c r="CD504" s="61"/>
      <c r="CE504" s="61"/>
      <c r="CF504" s="61"/>
      <c r="CG504" s="61"/>
      <c r="CH504" s="61"/>
      <c r="CI504" s="61"/>
      <c r="CJ504" s="61"/>
      <c r="CK504" s="61"/>
      <c r="CL504" s="61"/>
      <c r="CM504" s="61"/>
      <c r="CN504" s="61"/>
      <c r="CO504" s="61"/>
      <c r="CP504" s="61"/>
      <c r="CQ504" s="61"/>
      <c r="CR504" s="61"/>
      <c r="CS504" s="61"/>
      <c r="CT504" s="61"/>
      <c r="CU504" s="61"/>
      <c r="CV504" s="61"/>
    </row>
    <row r="505" spans="1:100" ht="38.4" customHeight="1" x14ac:dyDescent="0.3">
      <c r="A505" s="3">
        <v>502</v>
      </c>
      <c r="B505" s="7">
        <v>63851</v>
      </c>
      <c r="C505" s="40" t="s">
        <v>151</v>
      </c>
      <c r="D505" s="40"/>
      <c r="E505" s="40"/>
      <c r="F505" s="40"/>
      <c r="G505" s="40"/>
      <c r="H505" s="40"/>
      <c r="I505" s="3">
        <v>15</v>
      </c>
      <c r="J505" s="3">
        <f t="shared" si="101"/>
        <v>6</v>
      </c>
      <c r="K505" s="3">
        <v>22</v>
      </c>
      <c r="L505" s="3">
        <f t="shared" si="102"/>
        <v>8.8000000000000007</v>
      </c>
      <c r="M505" s="3">
        <v>40</v>
      </c>
      <c r="N505" s="3">
        <f t="shared" si="109"/>
        <v>16</v>
      </c>
      <c r="O505" s="3">
        <v>20</v>
      </c>
      <c r="P505" s="3">
        <f t="shared" si="103"/>
        <v>12</v>
      </c>
      <c r="Q505" s="3">
        <v>10</v>
      </c>
      <c r="R505" s="3">
        <f t="shared" si="104"/>
        <v>6</v>
      </c>
      <c r="S505" s="3">
        <v>20</v>
      </c>
      <c r="T505" s="3">
        <f t="shared" si="105"/>
        <v>12</v>
      </c>
      <c r="U505" s="3">
        <f t="shared" si="106"/>
        <v>60.8</v>
      </c>
      <c r="V505" s="3"/>
      <c r="W505" s="6"/>
      <c r="X505" s="3">
        <v>0</v>
      </c>
      <c r="Y505" s="3">
        <v>0</v>
      </c>
      <c r="Z505" s="3">
        <f t="shared" si="107"/>
        <v>60.8</v>
      </c>
      <c r="AA505" s="10">
        <v>88869.01</v>
      </c>
      <c r="AB505" s="10"/>
      <c r="AC505" s="10">
        <f t="shared" si="100"/>
        <v>44434.504999999997</v>
      </c>
      <c r="AD505" s="1"/>
      <c r="AE505" s="1"/>
      <c r="AF505" s="1"/>
      <c r="AG505" s="1"/>
      <c r="AH505" s="35" t="s">
        <v>665</v>
      </c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  <c r="BX505" s="61"/>
      <c r="BY505" s="61"/>
      <c r="BZ505" s="61"/>
      <c r="CA505" s="61"/>
      <c r="CB505" s="61"/>
      <c r="CC505" s="61"/>
      <c r="CD505" s="61"/>
      <c r="CE505" s="61"/>
      <c r="CF505" s="61"/>
      <c r="CG505" s="61"/>
      <c r="CH505" s="61"/>
      <c r="CI505" s="61"/>
      <c r="CJ505" s="61"/>
      <c r="CK505" s="61"/>
      <c r="CL505" s="61"/>
      <c r="CM505" s="61"/>
      <c r="CN505" s="61"/>
      <c r="CO505" s="61"/>
      <c r="CP505" s="61"/>
      <c r="CQ505" s="61"/>
      <c r="CR505" s="61"/>
      <c r="CS505" s="61"/>
      <c r="CT505" s="61"/>
      <c r="CU505" s="61"/>
      <c r="CV505" s="61"/>
    </row>
    <row r="506" spans="1:100" ht="38.4" customHeight="1" x14ac:dyDescent="0.3">
      <c r="A506" s="6">
        <v>503</v>
      </c>
      <c r="B506" s="7">
        <v>62631</v>
      </c>
      <c r="C506" s="40" t="s">
        <v>229</v>
      </c>
      <c r="D506" s="40"/>
      <c r="E506" s="40"/>
      <c r="F506" s="40"/>
      <c r="G506" s="40"/>
      <c r="H506" s="40"/>
      <c r="I506" s="3">
        <v>15</v>
      </c>
      <c r="J506" s="3">
        <f t="shared" si="101"/>
        <v>6</v>
      </c>
      <c r="K506" s="3">
        <v>22</v>
      </c>
      <c r="L506" s="3">
        <f t="shared" si="102"/>
        <v>8.8000000000000007</v>
      </c>
      <c r="M506" s="3">
        <v>40</v>
      </c>
      <c r="N506" s="3">
        <f t="shared" si="109"/>
        <v>16</v>
      </c>
      <c r="O506" s="3">
        <v>10</v>
      </c>
      <c r="P506" s="3">
        <f t="shared" si="103"/>
        <v>6</v>
      </c>
      <c r="Q506" s="3">
        <v>20</v>
      </c>
      <c r="R506" s="3">
        <f t="shared" si="104"/>
        <v>12</v>
      </c>
      <c r="S506" s="3">
        <v>20</v>
      </c>
      <c r="T506" s="3">
        <f t="shared" si="105"/>
        <v>12</v>
      </c>
      <c r="U506" s="3">
        <f t="shared" si="106"/>
        <v>60.8</v>
      </c>
      <c r="V506" s="3"/>
      <c r="W506" s="6"/>
      <c r="X506" s="3">
        <f t="shared" ref="X506:X521" si="111">+V506+W506</f>
        <v>0</v>
      </c>
      <c r="Y506" s="3">
        <v>0</v>
      </c>
      <c r="Z506" s="3">
        <f t="shared" si="107"/>
        <v>60.8</v>
      </c>
      <c r="AA506" s="10">
        <v>42621.87</v>
      </c>
      <c r="AB506" s="10"/>
      <c r="AC506" s="10">
        <f t="shared" si="100"/>
        <v>21310.935000000001</v>
      </c>
      <c r="AD506" s="1"/>
      <c r="AE506" s="1"/>
      <c r="AF506" s="1"/>
      <c r="AG506" s="1"/>
      <c r="AH506" s="35" t="s">
        <v>665</v>
      </c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  <c r="BK506" s="61"/>
      <c r="BL506" s="61"/>
      <c r="BM506" s="61"/>
      <c r="BN506" s="61"/>
      <c r="BO506" s="61"/>
      <c r="BP506" s="61"/>
      <c r="BQ506" s="61"/>
      <c r="BR506" s="61"/>
      <c r="BS506" s="61"/>
      <c r="BT506" s="61"/>
      <c r="BU506" s="61"/>
      <c r="BV506" s="61"/>
      <c r="BW506" s="61"/>
      <c r="BX506" s="61"/>
      <c r="BY506" s="61"/>
      <c r="BZ506" s="61"/>
      <c r="CA506" s="61"/>
      <c r="CB506" s="61"/>
      <c r="CC506" s="61"/>
      <c r="CD506" s="61"/>
      <c r="CE506" s="61"/>
      <c r="CF506" s="61"/>
      <c r="CG506" s="61"/>
      <c r="CH506" s="61"/>
      <c r="CI506" s="61"/>
      <c r="CJ506" s="61"/>
      <c r="CK506" s="61"/>
      <c r="CL506" s="61"/>
      <c r="CM506" s="61"/>
      <c r="CN506" s="61"/>
      <c r="CO506" s="61"/>
      <c r="CP506" s="61"/>
      <c r="CQ506" s="61"/>
      <c r="CR506" s="61"/>
      <c r="CS506" s="61"/>
      <c r="CT506" s="61"/>
      <c r="CU506" s="61"/>
      <c r="CV506" s="61"/>
    </row>
    <row r="507" spans="1:100" ht="38.4" customHeight="1" x14ac:dyDescent="0.3">
      <c r="A507" s="3">
        <v>504</v>
      </c>
      <c r="B507" s="7">
        <v>62843</v>
      </c>
      <c r="C507" s="40" t="s">
        <v>297</v>
      </c>
      <c r="D507" s="40"/>
      <c r="E507" s="40"/>
      <c r="F507" s="40"/>
      <c r="G507" s="40"/>
      <c r="H507" s="40"/>
      <c r="I507" s="3">
        <v>15</v>
      </c>
      <c r="J507" s="3">
        <f t="shared" si="101"/>
        <v>6</v>
      </c>
      <c r="K507" s="3">
        <v>22</v>
      </c>
      <c r="L507" s="3">
        <f t="shared" si="102"/>
        <v>8.8000000000000007</v>
      </c>
      <c r="M507" s="3">
        <v>40</v>
      </c>
      <c r="N507" s="3">
        <f t="shared" si="109"/>
        <v>16</v>
      </c>
      <c r="O507" s="3">
        <v>20</v>
      </c>
      <c r="P507" s="3">
        <f t="shared" si="103"/>
        <v>12</v>
      </c>
      <c r="Q507" s="3">
        <v>10</v>
      </c>
      <c r="R507" s="3">
        <f t="shared" si="104"/>
        <v>6</v>
      </c>
      <c r="S507" s="3">
        <v>20</v>
      </c>
      <c r="T507" s="3">
        <f t="shared" si="105"/>
        <v>12</v>
      </c>
      <c r="U507" s="3">
        <f t="shared" si="106"/>
        <v>60.8</v>
      </c>
      <c r="V507" s="3"/>
      <c r="W507" s="6"/>
      <c r="X507" s="3">
        <f t="shared" si="111"/>
        <v>0</v>
      </c>
      <c r="Y507" s="3">
        <v>0</v>
      </c>
      <c r="Z507" s="3">
        <f t="shared" si="107"/>
        <v>60.8</v>
      </c>
      <c r="AA507" s="10">
        <v>41788.76</v>
      </c>
      <c r="AB507" s="10"/>
      <c r="AC507" s="10">
        <f t="shared" si="100"/>
        <v>20894.38</v>
      </c>
      <c r="AD507" s="1"/>
      <c r="AE507" s="1"/>
      <c r="AF507" s="1"/>
      <c r="AG507" s="1"/>
      <c r="AH507" s="35" t="s">
        <v>665</v>
      </c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  <c r="BX507" s="61"/>
      <c r="BY507" s="61"/>
      <c r="BZ507" s="61"/>
      <c r="CA507" s="61"/>
      <c r="CB507" s="61"/>
      <c r="CC507" s="61"/>
      <c r="CD507" s="61"/>
      <c r="CE507" s="61"/>
      <c r="CF507" s="61"/>
      <c r="CG507" s="61"/>
      <c r="CH507" s="61"/>
      <c r="CI507" s="61"/>
      <c r="CJ507" s="61"/>
      <c r="CK507" s="61"/>
      <c r="CL507" s="61"/>
      <c r="CM507" s="61"/>
      <c r="CN507" s="61"/>
      <c r="CO507" s="61"/>
      <c r="CP507" s="61"/>
      <c r="CQ507" s="61"/>
      <c r="CR507" s="61"/>
      <c r="CS507" s="61"/>
      <c r="CT507" s="61"/>
      <c r="CU507" s="61"/>
      <c r="CV507" s="61"/>
    </row>
    <row r="508" spans="1:100" ht="38.4" customHeight="1" x14ac:dyDescent="0.3">
      <c r="A508" s="3">
        <v>505</v>
      </c>
      <c r="B508" s="7">
        <v>63006</v>
      </c>
      <c r="C508" s="40" t="s">
        <v>334</v>
      </c>
      <c r="D508" s="40"/>
      <c r="E508" s="40"/>
      <c r="F508" s="40"/>
      <c r="G508" s="40"/>
      <c r="H508" s="40"/>
      <c r="I508" s="3">
        <v>15</v>
      </c>
      <c r="J508" s="3">
        <f t="shared" si="101"/>
        <v>6</v>
      </c>
      <c r="K508" s="3">
        <v>22</v>
      </c>
      <c r="L508" s="3">
        <f t="shared" si="102"/>
        <v>8.8000000000000007</v>
      </c>
      <c r="M508" s="3">
        <v>40</v>
      </c>
      <c r="N508" s="3">
        <f t="shared" si="109"/>
        <v>16</v>
      </c>
      <c r="O508" s="3">
        <v>20</v>
      </c>
      <c r="P508" s="3">
        <f t="shared" si="103"/>
        <v>12</v>
      </c>
      <c r="Q508" s="3">
        <v>10</v>
      </c>
      <c r="R508" s="3">
        <f t="shared" si="104"/>
        <v>6</v>
      </c>
      <c r="S508" s="3">
        <v>20</v>
      </c>
      <c r="T508" s="3">
        <f t="shared" si="105"/>
        <v>12</v>
      </c>
      <c r="U508" s="3">
        <f t="shared" si="106"/>
        <v>60.8</v>
      </c>
      <c r="V508" s="3"/>
      <c r="W508" s="6"/>
      <c r="X508" s="3">
        <f t="shared" si="111"/>
        <v>0</v>
      </c>
      <c r="Y508" s="3">
        <v>0</v>
      </c>
      <c r="Z508" s="3">
        <f t="shared" si="107"/>
        <v>60.8</v>
      </c>
      <c r="AA508" s="10">
        <v>145635.97</v>
      </c>
      <c r="AB508" s="10"/>
      <c r="AC508" s="10">
        <f t="shared" si="100"/>
        <v>72817.985000000001</v>
      </c>
      <c r="AD508" s="1"/>
      <c r="AE508" s="1"/>
      <c r="AF508" s="1"/>
      <c r="AG508" s="1"/>
      <c r="AH508" s="35" t="s">
        <v>665</v>
      </c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  <c r="BX508" s="61"/>
      <c r="BY508" s="61"/>
      <c r="BZ508" s="61"/>
      <c r="CA508" s="61"/>
      <c r="CB508" s="61"/>
      <c r="CC508" s="61"/>
      <c r="CD508" s="61"/>
      <c r="CE508" s="61"/>
      <c r="CF508" s="61"/>
      <c r="CG508" s="61"/>
      <c r="CH508" s="61"/>
      <c r="CI508" s="61"/>
      <c r="CJ508" s="61"/>
      <c r="CK508" s="61"/>
      <c r="CL508" s="61"/>
      <c r="CM508" s="61"/>
      <c r="CN508" s="61"/>
      <c r="CO508" s="61"/>
      <c r="CP508" s="61"/>
      <c r="CQ508" s="61"/>
      <c r="CR508" s="61"/>
      <c r="CS508" s="61"/>
      <c r="CT508" s="61"/>
      <c r="CU508" s="61"/>
      <c r="CV508" s="61"/>
    </row>
    <row r="509" spans="1:100" ht="38.4" customHeight="1" x14ac:dyDescent="0.3">
      <c r="A509" s="3">
        <v>506</v>
      </c>
      <c r="B509" s="7">
        <v>63025</v>
      </c>
      <c r="C509" s="40" t="s">
        <v>346</v>
      </c>
      <c r="D509" s="40"/>
      <c r="E509" s="40"/>
      <c r="F509" s="40"/>
      <c r="G509" s="40"/>
      <c r="H509" s="40"/>
      <c r="I509" s="3">
        <v>15</v>
      </c>
      <c r="J509" s="3">
        <f t="shared" si="101"/>
        <v>6</v>
      </c>
      <c r="K509" s="3">
        <v>22</v>
      </c>
      <c r="L509" s="3">
        <f t="shared" si="102"/>
        <v>8.8000000000000007</v>
      </c>
      <c r="M509" s="3">
        <v>40</v>
      </c>
      <c r="N509" s="3">
        <f t="shared" si="109"/>
        <v>16</v>
      </c>
      <c r="O509" s="3">
        <v>20</v>
      </c>
      <c r="P509" s="3">
        <f t="shared" si="103"/>
        <v>12</v>
      </c>
      <c r="Q509" s="3">
        <v>10</v>
      </c>
      <c r="R509" s="3">
        <f t="shared" si="104"/>
        <v>6</v>
      </c>
      <c r="S509" s="3">
        <v>20</v>
      </c>
      <c r="T509" s="3">
        <f t="shared" si="105"/>
        <v>12</v>
      </c>
      <c r="U509" s="3">
        <f t="shared" si="106"/>
        <v>60.8</v>
      </c>
      <c r="V509" s="3"/>
      <c r="W509" s="6"/>
      <c r="X509" s="3">
        <f t="shared" si="111"/>
        <v>0</v>
      </c>
      <c r="Y509" s="3">
        <v>0</v>
      </c>
      <c r="Z509" s="3">
        <f t="shared" si="107"/>
        <v>60.8</v>
      </c>
      <c r="AA509" s="10">
        <v>58996.85</v>
      </c>
      <c r="AB509" s="10"/>
      <c r="AC509" s="10">
        <f t="shared" si="100"/>
        <v>29498.424999999999</v>
      </c>
      <c r="AD509" s="1"/>
      <c r="AE509" s="1"/>
      <c r="AF509" s="1"/>
      <c r="AG509" s="1"/>
      <c r="AH509" s="35" t="s">
        <v>665</v>
      </c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  <c r="BX509" s="61"/>
      <c r="BY509" s="61"/>
      <c r="BZ509" s="61"/>
      <c r="CA509" s="61"/>
      <c r="CB509" s="61"/>
      <c r="CC509" s="61"/>
      <c r="CD509" s="61"/>
      <c r="CE509" s="61"/>
      <c r="CF509" s="61"/>
      <c r="CG509" s="61"/>
      <c r="CH509" s="61"/>
      <c r="CI509" s="61"/>
      <c r="CJ509" s="61"/>
      <c r="CK509" s="61"/>
      <c r="CL509" s="61"/>
      <c r="CM509" s="61"/>
      <c r="CN509" s="61"/>
      <c r="CO509" s="61"/>
      <c r="CP509" s="61"/>
      <c r="CQ509" s="61"/>
      <c r="CR509" s="61"/>
      <c r="CS509" s="61"/>
      <c r="CT509" s="61"/>
      <c r="CU509" s="61"/>
      <c r="CV509" s="61"/>
    </row>
    <row r="510" spans="1:100" ht="38.4" customHeight="1" x14ac:dyDescent="0.3">
      <c r="A510" s="6">
        <v>507</v>
      </c>
      <c r="B510" s="7">
        <v>63029</v>
      </c>
      <c r="C510" s="40" t="s">
        <v>348</v>
      </c>
      <c r="D510" s="40"/>
      <c r="E510" s="40"/>
      <c r="F510" s="40"/>
      <c r="G510" s="40"/>
      <c r="H510" s="40"/>
      <c r="I510" s="3">
        <v>15</v>
      </c>
      <c r="J510" s="3">
        <f t="shared" si="101"/>
        <v>6</v>
      </c>
      <c r="K510" s="3">
        <v>22</v>
      </c>
      <c r="L510" s="3">
        <f t="shared" si="102"/>
        <v>8.8000000000000007</v>
      </c>
      <c r="M510" s="3">
        <v>40</v>
      </c>
      <c r="N510" s="3">
        <f t="shared" si="109"/>
        <v>16</v>
      </c>
      <c r="O510" s="3">
        <v>20</v>
      </c>
      <c r="P510" s="3">
        <f t="shared" si="103"/>
        <v>12</v>
      </c>
      <c r="Q510" s="3">
        <v>10</v>
      </c>
      <c r="R510" s="3">
        <f t="shared" si="104"/>
        <v>6</v>
      </c>
      <c r="S510" s="3">
        <v>20</v>
      </c>
      <c r="T510" s="3">
        <f t="shared" si="105"/>
        <v>12</v>
      </c>
      <c r="U510" s="3">
        <f t="shared" si="106"/>
        <v>60.8</v>
      </c>
      <c r="V510" s="3"/>
      <c r="W510" s="6"/>
      <c r="X510" s="3">
        <f t="shared" si="111"/>
        <v>0</v>
      </c>
      <c r="Y510" s="3">
        <v>0</v>
      </c>
      <c r="Z510" s="3">
        <f t="shared" si="107"/>
        <v>60.8</v>
      </c>
      <c r="AA510" s="10">
        <v>147691.72</v>
      </c>
      <c r="AB510" s="10"/>
      <c r="AC510" s="10">
        <f t="shared" si="100"/>
        <v>73845.86</v>
      </c>
      <c r="AD510" s="1"/>
      <c r="AE510" s="1"/>
      <c r="AF510" s="1"/>
      <c r="AG510" s="1"/>
      <c r="AH510" s="35" t="s">
        <v>665</v>
      </c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  <c r="BX510" s="61"/>
      <c r="BY510" s="61"/>
      <c r="BZ510" s="61"/>
      <c r="CA510" s="61"/>
      <c r="CB510" s="61"/>
      <c r="CC510" s="61"/>
      <c r="CD510" s="61"/>
      <c r="CE510" s="61"/>
      <c r="CF510" s="61"/>
      <c r="CG510" s="61"/>
      <c r="CH510" s="61"/>
      <c r="CI510" s="61"/>
      <c r="CJ510" s="61"/>
      <c r="CK510" s="61"/>
      <c r="CL510" s="61"/>
      <c r="CM510" s="61"/>
      <c r="CN510" s="61"/>
      <c r="CO510" s="61"/>
      <c r="CP510" s="61"/>
      <c r="CQ510" s="61"/>
      <c r="CR510" s="61"/>
      <c r="CS510" s="61"/>
      <c r="CT510" s="61"/>
      <c r="CU510" s="61"/>
      <c r="CV510" s="61"/>
    </row>
    <row r="511" spans="1:100" ht="38.4" customHeight="1" x14ac:dyDescent="0.3">
      <c r="A511" s="3">
        <v>508</v>
      </c>
      <c r="B511" s="7">
        <v>63038</v>
      </c>
      <c r="C511" s="40" t="s">
        <v>356</v>
      </c>
      <c r="D511" s="40"/>
      <c r="E511" s="40"/>
      <c r="F511" s="40"/>
      <c r="G511" s="40"/>
      <c r="H511" s="40"/>
      <c r="I511" s="3">
        <v>22</v>
      </c>
      <c r="J511" s="3">
        <f t="shared" si="101"/>
        <v>8.8000000000000007</v>
      </c>
      <c r="K511" s="3">
        <v>15</v>
      </c>
      <c r="L511" s="3">
        <f t="shared" si="102"/>
        <v>6</v>
      </c>
      <c r="M511" s="3">
        <v>40</v>
      </c>
      <c r="N511" s="3">
        <f t="shared" si="109"/>
        <v>16</v>
      </c>
      <c r="O511" s="3">
        <v>20</v>
      </c>
      <c r="P511" s="3">
        <f t="shared" si="103"/>
        <v>12</v>
      </c>
      <c r="Q511" s="3">
        <v>10</v>
      </c>
      <c r="R511" s="3">
        <f t="shared" si="104"/>
        <v>6</v>
      </c>
      <c r="S511" s="3">
        <v>20</v>
      </c>
      <c r="T511" s="3">
        <f t="shared" si="105"/>
        <v>12</v>
      </c>
      <c r="U511" s="3">
        <f t="shared" si="106"/>
        <v>60.8</v>
      </c>
      <c r="V511" s="3"/>
      <c r="W511" s="6"/>
      <c r="X511" s="3">
        <f t="shared" si="111"/>
        <v>0</v>
      </c>
      <c r="Y511" s="3">
        <v>0</v>
      </c>
      <c r="Z511" s="3">
        <f t="shared" si="107"/>
        <v>60.8</v>
      </c>
      <c r="AA511" s="10">
        <v>113708.8</v>
      </c>
      <c r="AB511" s="10"/>
      <c r="AC511" s="10">
        <f t="shared" si="100"/>
        <v>56854.400000000001</v>
      </c>
      <c r="AD511" s="1"/>
      <c r="AE511" s="1"/>
      <c r="AF511" s="1"/>
      <c r="AG511" s="1"/>
      <c r="AH511" s="35" t="s">
        <v>665</v>
      </c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  <c r="BK511" s="61"/>
      <c r="BL511" s="61"/>
      <c r="BM511" s="61"/>
      <c r="BN511" s="61"/>
      <c r="BO511" s="61"/>
      <c r="BP511" s="61"/>
      <c r="BQ511" s="61"/>
      <c r="BR511" s="61"/>
      <c r="BS511" s="61"/>
      <c r="BT511" s="61"/>
      <c r="BU511" s="61"/>
      <c r="BV511" s="61"/>
      <c r="BW511" s="61"/>
      <c r="BX511" s="61"/>
      <c r="BY511" s="61"/>
      <c r="BZ511" s="61"/>
      <c r="CA511" s="61"/>
      <c r="CB511" s="61"/>
      <c r="CC511" s="61"/>
      <c r="CD511" s="61"/>
      <c r="CE511" s="61"/>
      <c r="CF511" s="61"/>
      <c r="CG511" s="61"/>
      <c r="CH511" s="61"/>
      <c r="CI511" s="61"/>
      <c r="CJ511" s="61"/>
      <c r="CK511" s="61"/>
      <c r="CL511" s="61"/>
      <c r="CM511" s="61"/>
      <c r="CN511" s="61"/>
      <c r="CO511" s="61"/>
      <c r="CP511" s="61"/>
      <c r="CQ511" s="61"/>
      <c r="CR511" s="61"/>
      <c r="CS511" s="61"/>
      <c r="CT511" s="61"/>
      <c r="CU511" s="61"/>
      <c r="CV511" s="61"/>
    </row>
    <row r="512" spans="1:100" ht="38.4" customHeight="1" x14ac:dyDescent="0.3">
      <c r="A512" s="3">
        <v>509</v>
      </c>
      <c r="B512" s="7">
        <v>63324</v>
      </c>
      <c r="C512" s="40" t="s">
        <v>423</v>
      </c>
      <c r="D512" s="40"/>
      <c r="E512" s="40"/>
      <c r="F512" s="40"/>
      <c r="G512" s="40"/>
      <c r="H512" s="40"/>
      <c r="I512" s="3">
        <v>22</v>
      </c>
      <c r="J512" s="3">
        <f t="shared" si="101"/>
        <v>8.8000000000000007</v>
      </c>
      <c r="K512" s="3">
        <v>15</v>
      </c>
      <c r="L512" s="3">
        <f t="shared" si="102"/>
        <v>6</v>
      </c>
      <c r="M512" s="3">
        <v>40</v>
      </c>
      <c r="N512" s="3">
        <f t="shared" si="109"/>
        <v>16</v>
      </c>
      <c r="O512" s="3">
        <v>10</v>
      </c>
      <c r="P512" s="3">
        <f t="shared" si="103"/>
        <v>6</v>
      </c>
      <c r="Q512" s="3">
        <v>20</v>
      </c>
      <c r="R512" s="3">
        <f t="shared" si="104"/>
        <v>12</v>
      </c>
      <c r="S512" s="3">
        <v>20</v>
      </c>
      <c r="T512" s="3">
        <f t="shared" si="105"/>
        <v>12</v>
      </c>
      <c r="U512" s="3">
        <f t="shared" si="106"/>
        <v>60.8</v>
      </c>
      <c r="V512" s="3"/>
      <c r="W512" s="6"/>
      <c r="X512" s="3">
        <f t="shared" si="111"/>
        <v>0</v>
      </c>
      <c r="Y512" s="3">
        <v>0</v>
      </c>
      <c r="Z512" s="3">
        <f t="shared" si="107"/>
        <v>60.8</v>
      </c>
      <c r="AA512" s="10">
        <v>177204.93</v>
      </c>
      <c r="AB512" s="10"/>
      <c r="AC512" s="10">
        <f t="shared" si="100"/>
        <v>88602.464999999997</v>
      </c>
      <c r="AD512" s="1"/>
      <c r="AE512" s="1"/>
      <c r="AF512" s="1"/>
      <c r="AG512" s="1"/>
      <c r="AH512" s="35" t="s">
        <v>665</v>
      </c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  <c r="BX512" s="61"/>
      <c r="BY512" s="61"/>
      <c r="BZ512" s="61"/>
      <c r="CA512" s="61"/>
      <c r="CB512" s="61"/>
      <c r="CC512" s="61"/>
      <c r="CD512" s="61"/>
      <c r="CE512" s="61"/>
      <c r="CF512" s="61"/>
      <c r="CG512" s="61"/>
      <c r="CH512" s="61"/>
      <c r="CI512" s="61"/>
      <c r="CJ512" s="61"/>
      <c r="CK512" s="61"/>
      <c r="CL512" s="61"/>
      <c r="CM512" s="61"/>
      <c r="CN512" s="61"/>
      <c r="CO512" s="61"/>
      <c r="CP512" s="61"/>
      <c r="CQ512" s="61"/>
      <c r="CR512" s="61"/>
      <c r="CS512" s="61"/>
      <c r="CT512" s="61"/>
      <c r="CU512" s="61"/>
      <c r="CV512" s="61"/>
    </row>
    <row r="513" spans="1:100" ht="38.4" customHeight="1" x14ac:dyDescent="0.3">
      <c r="A513" s="3">
        <v>510</v>
      </c>
      <c r="B513" s="7">
        <v>63357</v>
      </c>
      <c r="C513" s="40" t="s">
        <v>438</v>
      </c>
      <c r="D513" s="40"/>
      <c r="E513" s="40"/>
      <c r="F513" s="40"/>
      <c r="G513" s="40"/>
      <c r="H513" s="40"/>
      <c r="I513" s="3">
        <v>15</v>
      </c>
      <c r="J513" s="3">
        <f t="shared" si="101"/>
        <v>6</v>
      </c>
      <c r="K513" s="3">
        <v>22</v>
      </c>
      <c r="L513" s="3">
        <f t="shared" si="102"/>
        <v>8.8000000000000007</v>
      </c>
      <c r="M513" s="3">
        <v>40</v>
      </c>
      <c r="N513" s="3">
        <f t="shared" si="109"/>
        <v>16</v>
      </c>
      <c r="O513" s="3">
        <v>20</v>
      </c>
      <c r="P513" s="3">
        <f t="shared" si="103"/>
        <v>12</v>
      </c>
      <c r="Q513" s="3">
        <v>10</v>
      </c>
      <c r="R513" s="3">
        <f t="shared" si="104"/>
        <v>6</v>
      </c>
      <c r="S513" s="3">
        <v>20</v>
      </c>
      <c r="T513" s="3">
        <f t="shared" si="105"/>
        <v>12</v>
      </c>
      <c r="U513" s="3">
        <f t="shared" si="106"/>
        <v>60.8</v>
      </c>
      <c r="V513" s="3"/>
      <c r="W513" s="6"/>
      <c r="X513" s="3">
        <f t="shared" si="111"/>
        <v>0</v>
      </c>
      <c r="Y513" s="3">
        <v>0</v>
      </c>
      <c r="Z513" s="3">
        <f t="shared" si="107"/>
        <v>60.8</v>
      </c>
      <c r="AA513" s="10">
        <v>244500</v>
      </c>
      <c r="AB513" s="10"/>
      <c r="AC513" s="10">
        <f t="shared" si="100"/>
        <v>122250</v>
      </c>
      <c r="AD513" s="1"/>
      <c r="AE513" s="1"/>
      <c r="AF513" s="1"/>
      <c r="AG513" s="1"/>
      <c r="AH513" s="35" t="s">
        <v>665</v>
      </c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  <c r="BX513" s="61"/>
      <c r="BY513" s="61"/>
      <c r="BZ513" s="61"/>
      <c r="CA513" s="61"/>
      <c r="CB513" s="61"/>
      <c r="CC513" s="61"/>
      <c r="CD513" s="61"/>
      <c r="CE513" s="61"/>
      <c r="CF513" s="61"/>
      <c r="CG513" s="61"/>
      <c r="CH513" s="61"/>
      <c r="CI513" s="61"/>
      <c r="CJ513" s="61"/>
      <c r="CK513" s="61"/>
      <c r="CL513" s="61"/>
      <c r="CM513" s="61"/>
      <c r="CN513" s="61"/>
      <c r="CO513" s="61"/>
      <c r="CP513" s="61"/>
      <c r="CQ513" s="61"/>
      <c r="CR513" s="61"/>
      <c r="CS513" s="61"/>
      <c r="CT513" s="61"/>
      <c r="CU513" s="61"/>
      <c r="CV513" s="61"/>
    </row>
    <row r="514" spans="1:100" ht="38.4" customHeight="1" x14ac:dyDescent="0.3">
      <c r="A514" s="6">
        <v>511</v>
      </c>
      <c r="B514" s="7">
        <v>63380</v>
      </c>
      <c r="C514" s="40" t="s">
        <v>448</v>
      </c>
      <c r="D514" s="40"/>
      <c r="E514" s="40"/>
      <c r="F514" s="40"/>
      <c r="G514" s="40"/>
      <c r="H514" s="40"/>
      <c r="I514" s="3">
        <v>15</v>
      </c>
      <c r="J514" s="3">
        <f t="shared" si="101"/>
        <v>6</v>
      </c>
      <c r="K514" s="3">
        <v>22</v>
      </c>
      <c r="L514" s="3">
        <f t="shared" si="102"/>
        <v>8.8000000000000007</v>
      </c>
      <c r="M514" s="3">
        <v>40</v>
      </c>
      <c r="N514" s="3">
        <f t="shared" si="109"/>
        <v>16</v>
      </c>
      <c r="O514" s="3">
        <v>20</v>
      </c>
      <c r="P514" s="3">
        <f t="shared" si="103"/>
        <v>12</v>
      </c>
      <c r="Q514" s="3">
        <v>10</v>
      </c>
      <c r="R514" s="3">
        <f t="shared" si="104"/>
        <v>6</v>
      </c>
      <c r="S514" s="3">
        <v>20</v>
      </c>
      <c r="T514" s="3">
        <f t="shared" si="105"/>
        <v>12</v>
      </c>
      <c r="U514" s="3">
        <f t="shared" si="106"/>
        <v>60.8</v>
      </c>
      <c r="V514" s="3"/>
      <c r="W514" s="6"/>
      <c r="X514" s="3">
        <f t="shared" si="111"/>
        <v>0</v>
      </c>
      <c r="Y514" s="3">
        <v>0</v>
      </c>
      <c r="Z514" s="3">
        <f t="shared" si="107"/>
        <v>60.8</v>
      </c>
      <c r="AA514" s="10">
        <v>186502.36</v>
      </c>
      <c r="AB514" s="10"/>
      <c r="AC514" s="10">
        <f t="shared" si="100"/>
        <v>93251.18</v>
      </c>
      <c r="AD514" s="1"/>
      <c r="AE514" s="1"/>
      <c r="AF514" s="1"/>
      <c r="AG514" s="1"/>
      <c r="AH514" s="35" t="s">
        <v>665</v>
      </c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  <c r="BX514" s="61"/>
      <c r="BY514" s="61"/>
      <c r="BZ514" s="61"/>
      <c r="CA514" s="61"/>
      <c r="CB514" s="61"/>
      <c r="CC514" s="61"/>
      <c r="CD514" s="61"/>
      <c r="CE514" s="61"/>
      <c r="CF514" s="61"/>
      <c r="CG514" s="61"/>
      <c r="CH514" s="61"/>
      <c r="CI514" s="61"/>
      <c r="CJ514" s="61"/>
      <c r="CK514" s="61"/>
      <c r="CL514" s="61"/>
      <c r="CM514" s="61"/>
      <c r="CN514" s="61"/>
      <c r="CO514" s="61"/>
      <c r="CP514" s="61"/>
      <c r="CQ514" s="61"/>
      <c r="CR514" s="61"/>
      <c r="CS514" s="61"/>
      <c r="CT514" s="61"/>
      <c r="CU514" s="61"/>
      <c r="CV514" s="61"/>
    </row>
    <row r="515" spans="1:100" ht="38.4" customHeight="1" x14ac:dyDescent="0.3">
      <c r="A515" s="3">
        <v>512</v>
      </c>
      <c r="B515" s="7">
        <v>63381</v>
      </c>
      <c r="C515" s="40" t="s">
        <v>449</v>
      </c>
      <c r="D515" s="40"/>
      <c r="E515" s="40"/>
      <c r="F515" s="40"/>
      <c r="G515" s="40"/>
      <c r="H515" s="40"/>
      <c r="I515" s="3">
        <v>15</v>
      </c>
      <c r="J515" s="3">
        <f t="shared" si="101"/>
        <v>6</v>
      </c>
      <c r="K515" s="3">
        <v>22</v>
      </c>
      <c r="L515" s="3">
        <f t="shared" si="102"/>
        <v>8.8000000000000007</v>
      </c>
      <c r="M515" s="3">
        <v>40</v>
      </c>
      <c r="N515" s="3">
        <f t="shared" si="109"/>
        <v>16</v>
      </c>
      <c r="O515" s="3">
        <v>20</v>
      </c>
      <c r="P515" s="3">
        <f t="shared" si="103"/>
        <v>12</v>
      </c>
      <c r="Q515" s="3">
        <v>10</v>
      </c>
      <c r="R515" s="3">
        <f t="shared" si="104"/>
        <v>6</v>
      </c>
      <c r="S515" s="3">
        <v>20</v>
      </c>
      <c r="T515" s="3">
        <f t="shared" si="105"/>
        <v>12</v>
      </c>
      <c r="U515" s="3">
        <f t="shared" si="106"/>
        <v>60.8</v>
      </c>
      <c r="V515" s="3"/>
      <c r="W515" s="6"/>
      <c r="X515" s="3">
        <f t="shared" si="111"/>
        <v>0</v>
      </c>
      <c r="Y515" s="3">
        <v>0</v>
      </c>
      <c r="Z515" s="3">
        <f t="shared" si="107"/>
        <v>60.8</v>
      </c>
      <c r="AA515" s="10">
        <v>128824.1</v>
      </c>
      <c r="AB515" s="10"/>
      <c r="AC515" s="10">
        <f t="shared" si="100"/>
        <v>64412.05</v>
      </c>
      <c r="AD515" s="1"/>
      <c r="AE515" s="1"/>
      <c r="AF515" s="1"/>
      <c r="AG515" s="1"/>
      <c r="AH515" s="35" t="s">
        <v>665</v>
      </c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  <c r="BY515" s="61"/>
      <c r="BZ515" s="61"/>
      <c r="CA515" s="61"/>
      <c r="CB515" s="61"/>
      <c r="CC515" s="61"/>
      <c r="CD515" s="61"/>
      <c r="CE515" s="61"/>
      <c r="CF515" s="61"/>
      <c r="CG515" s="61"/>
      <c r="CH515" s="61"/>
      <c r="CI515" s="61"/>
      <c r="CJ515" s="61"/>
      <c r="CK515" s="61"/>
      <c r="CL515" s="61"/>
      <c r="CM515" s="61"/>
      <c r="CN515" s="61"/>
      <c r="CO515" s="61"/>
      <c r="CP515" s="61"/>
      <c r="CQ515" s="61"/>
      <c r="CR515" s="61"/>
      <c r="CS515" s="61"/>
      <c r="CT515" s="61"/>
      <c r="CU515" s="61"/>
      <c r="CV515" s="61"/>
    </row>
    <row r="516" spans="1:100" ht="38.4" customHeight="1" x14ac:dyDescent="0.3">
      <c r="A516" s="3">
        <v>513</v>
      </c>
      <c r="B516" s="7">
        <v>63396</v>
      </c>
      <c r="C516" s="40" t="s">
        <v>460</v>
      </c>
      <c r="D516" s="40"/>
      <c r="E516" s="40"/>
      <c r="F516" s="40"/>
      <c r="G516" s="40"/>
      <c r="H516" s="40"/>
      <c r="I516" s="3">
        <v>15</v>
      </c>
      <c r="J516" s="3">
        <f t="shared" si="101"/>
        <v>6</v>
      </c>
      <c r="K516" s="3">
        <v>22</v>
      </c>
      <c r="L516" s="3">
        <f t="shared" si="102"/>
        <v>8.8000000000000007</v>
      </c>
      <c r="M516" s="3">
        <v>40</v>
      </c>
      <c r="N516" s="3">
        <f t="shared" si="109"/>
        <v>16</v>
      </c>
      <c r="O516" s="3">
        <v>20</v>
      </c>
      <c r="P516" s="3">
        <f t="shared" si="103"/>
        <v>12</v>
      </c>
      <c r="Q516" s="3">
        <v>10</v>
      </c>
      <c r="R516" s="3">
        <f t="shared" si="104"/>
        <v>6</v>
      </c>
      <c r="S516" s="3">
        <v>20</v>
      </c>
      <c r="T516" s="3">
        <f t="shared" si="105"/>
        <v>12</v>
      </c>
      <c r="U516" s="3">
        <f t="shared" si="106"/>
        <v>60.8</v>
      </c>
      <c r="V516" s="3"/>
      <c r="W516" s="6"/>
      <c r="X516" s="3">
        <f t="shared" si="111"/>
        <v>0</v>
      </c>
      <c r="Y516" s="3">
        <v>0</v>
      </c>
      <c r="Z516" s="3">
        <f t="shared" si="107"/>
        <v>60.8</v>
      </c>
      <c r="AA516" s="10">
        <v>43412.56</v>
      </c>
      <c r="AB516" s="10"/>
      <c r="AC516" s="10">
        <f t="shared" si="100"/>
        <v>21706.28</v>
      </c>
      <c r="AD516" s="1"/>
      <c r="AE516" s="1"/>
      <c r="AF516" s="1"/>
      <c r="AG516" s="1"/>
      <c r="AH516" s="35" t="s">
        <v>665</v>
      </c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  <c r="CA516" s="61"/>
      <c r="CB516" s="61"/>
      <c r="CC516" s="61"/>
      <c r="CD516" s="61"/>
      <c r="CE516" s="61"/>
      <c r="CF516" s="61"/>
      <c r="CG516" s="61"/>
      <c r="CH516" s="61"/>
      <c r="CI516" s="61"/>
      <c r="CJ516" s="61"/>
      <c r="CK516" s="61"/>
      <c r="CL516" s="61"/>
      <c r="CM516" s="61"/>
      <c r="CN516" s="61"/>
      <c r="CO516" s="61"/>
      <c r="CP516" s="61"/>
      <c r="CQ516" s="61"/>
      <c r="CR516" s="61"/>
      <c r="CS516" s="61"/>
      <c r="CT516" s="61"/>
      <c r="CU516" s="61"/>
      <c r="CV516" s="61"/>
    </row>
    <row r="517" spans="1:100" ht="38.4" customHeight="1" x14ac:dyDescent="0.3">
      <c r="A517" s="3">
        <v>514</v>
      </c>
      <c r="B517" s="7">
        <v>63474</v>
      </c>
      <c r="C517" s="40" t="s">
        <v>481</v>
      </c>
      <c r="D517" s="40"/>
      <c r="E517" s="40"/>
      <c r="F517" s="40"/>
      <c r="G517" s="40"/>
      <c r="H517" s="40"/>
      <c r="I517" s="3">
        <v>15</v>
      </c>
      <c r="J517" s="3">
        <f t="shared" si="101"/>
        <v>6</v>
      </c>
      <c r="K517" s="3">
        <v>22</v>
      </c>
      <c r="L517" s="3">
        <f t="shared" si="102"/>
        <v>8.8000000000000007</v>
      </c>
      <c r="M517" s="3">
        <v>40</v>
      </c>
      <c r="N517" s="3">
        <f t="shared" si="109"/>
        <v>16</v>
      </c>
      <c r="O517" s="3">
        <v>20</v>
      </c>
      <c r="P517" s="3">
        <f t="shared" si="103"/>
        <v>12</v>
      </c>
      <c r="Q517" s="3">
        <v>10</v>
      </c>
      <c r="R517" s="3">
        <f t="shared" si="104"/>
        <v>6</v>
      </c>
      <c r="S517" s="3">
        <v>20</v>
      </c>
      <c r="T517" s="3">
        <f t="shared" si="105"/>
        <v>12</v>
      </c>
      <c r="U517" s="3">
        <f t="shared" si="106"/>
        <v>60.8</v>
      </c>
      <c r="V517" s="3"/>
      <c r="W517" s="6"/>
      <c r="X517" s="3">
        <f t="shared" si="111"/>
        <v>0</v>
      </c>
      <c r="Y517" s="3">
        <v>0</v>
      </c>
      <c r="Z517" s="3">
        <f t="shared" si="107"/>
        <v>60.8</v>
      </c>
      <c r="AA517" s="10">
        <v>40144.75</v>
      </c>
      <c r="AB517" s="10"/>
      <c r="AC517" s="10">
        <f t="shared" si="100"/>
        <v>20072.375</v>
      </c>
      <c r="AD517" s="1"/>
      <c r="AE517" s="1"/>
      <c r="AF517" s="1"/>
      <c r="AG517" s="1"/>
      <c r="AH517" s="35" t="s">
        <v>665</v>
      </c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  <c r="CA517" s="61"/>
      <c r="CB517" s="61"/>
      <c r="CC517" s="61"/>
      <c r="CD517" s="61"/>
      <c r="CE517" s="61"/>
      <c r="CF517" s="61"/>
      <c r="CG517" s="61"/>
      <c r="CH517" s="61"/>
      <c r="CI517" s="61"/>
      <c r="CJ517" s="61"/>
      <c r="CK517" s="61"/>
      <c r="CL517" s="61"/>
      <c r="CM517" s="61"/>
      <c r="CN517" s="61"/>
      <c r="CO517" s="61"/>
      <c r="CP517" s="61"/>
      <c r="CQ517" s="61"/>
      <c r="CR517" s="61"/>
      <c r="CS517" s="61"/>
      <c r="CT517" s="61"/>
      <c r="CU517" s="61"/>
      <c r="CV517" s="61"/>
    </row>
    <row r="518" spans="1:100" ht="38.4" customHeight="1" x14ac:dyDescent="0.3">
      <c r="A518" s="6">
        <v>515</v>
      </c>
      <c r="B518" s="7">
        <v>63484</v>
      </c>
      <c r="C518" s="40" t="s">
        <v>489</v>
      </c>
      <c r="D518" s="40"/>
      <c r="E518" s="40"/>
      <c r="F518" s="40"/>
      <c r="G518" s="40"/>
      <c r="H518" s="40"/>
      <c r="I518" s="3">
        <v>15</v>
      </c>
      <c r="J518" s="3">
        <f t="shared" si="101"/>
        <v>6</v>
      </c>
      <c r="K518" s="3">
        <v>22</v>
      </c>
      <c r="L518" s="3">
        <f t="shared" si="102"/>
        <v>8.8000000000000007</v>
      </c>
      <c r="M518" s="3">
        <v>40</v>
      </c>
      <c r="N518" s="3">
        <f t="shared" si="109"/>
        <v>16</v>
      </c>
      <c r="O518" s="3">
        <v>10</v>
      </c>
      <c r="P518" s="3">
        <f t="shared" si="103"/>
        <v>6</v>
      </c>
      <c r="Q518" s="3">
        <v>20</v>
      </c>
      <c r="R518" s="3">
        <f t="shared" si="104"/>
        <v>12</v>
      </c>
      <c r="S518" s="3">
        <v>20</v>
      </c>
      <c r="T518" s="3">
        <f t="shared" si="105"/>
        <v>12</v>
      </c>
      <c r="U518" s="3">
        <f t="shared" si="106"/>
        <v>60.8</v>
      </c>
      <c r="V518" s="3"/>
      <c r="W518" s="6"/>
      <c r="X518" s="3">
        <f t="shared" si="111"/>
        <v>0</v>
      </c>
      <c r="Y518" s="3">
        <v>0</v>
      </c>
      <c r="Z518" s="3">
        <f t="shared" si="107"/>
        <v>60.8</v>
      </c>
      <c r="AA518" s="10">
        <v>67361</v>
      </c>
      <c r="AB518" s="10"/>
      <c r="AC518" s="10">
        <f t="shared" si="100"/>
        <v>33680.5</v>
      </c>
      <c r="AD518" s="1"/>
      <c r="AE518" s="1"/>
      <c r="AF518" s="1"/>
      <c r="AG518" s="1"/>
      <c r="AH518" s="35" t="s">
        <v>665</v>
      </c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  <c r="CA518" s="61"/>
      <c r="CB518" s="61"/>
      <c r="CC518" s="61"/>
      <c r="CD518" s="61"/>
      <c r="CE518" s="61"/>
      <c r="CF518" s="61"/>
      <c r="CG518" s="61"/>
      <c r="CH518" s="61"/>
      <c r="CI518" s="61"/>
      <c r="CJ518" s="61"/>
      <c r="CK518" s="61"/>
      <c r="CL518" s="61"/>
      <c r="CM518" s="61"/>
      <c r="CN518" s="61"/>
      <c r="CO518" s="61"/>
      <c r="CP518" s="61"/>
      <c r="CQ518" s="61"/>
      <c r="CR518" s="61"/>
      <c r="CS518" s="61"/>
      <c r="CT518" s="61"/>
      <c r="CU518" s="61"/>
      <c r="CV518" s="61"/>
    </row>
    <row r="519" spans="1:100" ht="38.4" customHeight="1" x14ac:dyDescent="0.3">
      <c r="A519" s="3">
        <v>516</v>
      </c>
      <c r="B519" s="7">
        <v>63687</v>
      </c>
      <c r="C519" s="40" t="s">
        <v>589</v>
      </c>
      <c r="D519" s="40"/>
      <c r="E519" s="40"/>
      <c r="F519" s="40"/>
      <c r="G519" s="40"/>
      <c r="H519" s="40"/>
      <c r="I519" s="3">
        <v>22</v>
      </c>
      <c r="J519" s="3">
        <f t="shared" si="101"/>
        <v>8.8000000000000007</v>
      </c>
      <c r="K519" s="3">
        <v>15</v>
      </c>
      <c r="L519" s="3">
        <f t="shared" si="102"/>
        <v>6</v>
      </c>
      <c r="M519" s="3">
        <v>40</v>
      </c>
      <c r="N519" s="3">
        <f t="shared" si="109"/>
        <v>16</v>
      </c>
      <c r="O519" s="3">
        <v>10</v>
      </c>
      <c r="P519" s="3">
        <f t="shared" si="103"/>
        <v>6</v>
      </c>
      <c r="Q519" s="3">
        <v>20</v>
      </c>
      <c r="R519" s="3">
        <f t="shared" si="104"/>
        <v>12</v>
      </c>
      <c r="S519" s="3">
        <v>20</v>
      </c>
      <c r="T519" s="3">
        <f t="shared" si="105"/>
        <v>12</v>
      </c>
      <c r="U519" s="3">
        <f t="shared" si="106"/>
        <v>60.8</v>
      </c>
      <c r="V519" s="3"/>
      <c r="W519" s="6"/>
      <c r="X519" s="3">
        <f t="shared" si="111"/>
        <v>0</v>
      </c>
      <c r="Y519" s="3">
        <v>0</v>
      </c>
      <c r="Z519" s="3">
        <f t="shared" si="107"/>
        <v>60.8</v>
      </c>
      <c r="AA519" s="10">
        <v>400000</v>
      </c>
      <c r="AB519" s="10"/>
      <c r="AC519" s="10">
        <f t="shared" si="100"/>
        <v>200000</v>
      </c>
      <c r="AD519" s="1"/>
      <c r="AE519" s="1"/>
      <c r="AF519" s="1"/>
      <c r="AG519" s="1"/>
      <c r="AH519" s="35" t="s">
        <v>665</v>
      </c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  <c r="BX519" s="61"/>
      <c r="BY519" s="61"/>
      <c r="BZ519" s="61"/>
      <c r="CA519" s="61"/>
      <c r="CB519" s="61"/>
      <c r="CC519" s="61"/>
      <c r="CD519" s="61"/>
      <c r="CE519" s="61"/>
      <c r="CF519" s="61"/>
      <c r="CG519" s="61"/>
      <c r="CH519" s="61"/>
      <c r="CI519" s="61"/>
      <c r="CJ519" s="61"/>
      <c r="CK519" s="61"/>
      <c r="CL519" s="61"/>
      <c r="CM519" s="61"/>
      <c r="CN519" s="61"/>
      <c r="CO519" s="61"/>
      <c r="CP519" s="61"/>
      <c r="CQ519" s="61"/>
      <c r="CR519" s="61"/>
      <c r="CS519" s="61"/>
      <c r="CT519" s="61"/>
      <c r="CU519" s="61"/>
      <c r="CV519" s="61"/>
    </row>
    <row r="520" spans="1:100" ht="38.4" customHeight="1" x14ac:dyDescent="0.3">
      <c r="A520" s="3">
        <v>517</v>
      </c>
      <c r="B520" s="7">
        <v>63702</v>
      </c>
      <c r="C520" s="40" t="s">
        <v>597</v>
      </c>
      <c r="D520" s="40"/>
      <c r="E520" s="40"/>
      <c r="F520" s="40"/>
      <c r="G520" s="40"/>
      <c r="H520" s="40"/>
      <c r="I520" s="3">
        <v>22</v>
      </c>
      <c r="J520" s="3">
        <f t="shared" si="101"/>
        <v>8.8000000000000007</v>
      </c>
      <c r="K520" s="3">
        <v>15</v>
      </c>
      <c r="L520" s="3">
        <f t="shared" si="102"/>
        <v>6</v>
      </c>
      <c r="M520" s="3">
        <v>40</v>
      </c>
      <c r="N520" s="3">
        <f t="shared" si="109"/>
        <v>16</v>
      </c>
      <c r="O520" s="3">
        <v>10</v>
      </c>
      <c r="P520" s="3">
        <f t="shared" si="103"/>
        <v>6</v>
      </c>
      <c r="Q520" s="3">
        <v>20</v>
      </c>
      <c r="R520" s="3">
        <f t="shared" si="104"/>
        <v>12</v>
      </c>
      <c r="S520" s="3">
        <v>20</v>
      </c>
      <c r="T520" s="3">
        <f t="shared" si="105"/>
        <v>12</v>
      </c>
      <c r="U520" s="3">
        <f t="shared" si="106"/>
        <v>60.8</v>
      </c>
      <c r="V520" s="3"/>
      <c r="W520" s="6"/>
      <c r="X520" s="3">
        <f t="shared" si="111"/>
        <v>0</v>
      </c>
      <c r="Y520" s="3">
        <v>0</v>
      </c>
      <c r="Z520" s="3">
        <f t="shared" si="107"/>
        <v>60.8</v>
      </c>
      <c r="AA520" s="10">
        <v>60550</v>
      </c>
      <c r="AB520" s="10"/>
      <c r="AC520" s="10">
        <f t="shared" si="100"/>
        <v>30275</v>
      </c>
      <c r="AD520" s="1"/>
      <c r="AE520" s="1"/>
      <c r="AF520" s="1"/>
      <c r="AG520" s="1"/>
      <c r="AH520" s="35" t="s">
        <v>665</v>
      </c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  <c r="BX520" s="61"/>
      <c r="BY520" s="61"/>
      <c r="BZ520" s="61"/>
      <c r="CA520" s="61"/>
      <c r="CB520" s="61"/>
      <c r="CC520" s="61"/>
      <c r="CD520" s="61"/>
      <c r="CE520" s="61"/>
      <c r="CF520" s="61"/>
      <c r="CG520" s="61"/>
      <c r="CH520" s="61"/>
      <c r="CI520" s="61"/>
      <c r="CJ520" s="61"/>
      <c r="CK520" s="61"/>
      <c r="CL520" s="61"/>
      <c r="CM520" s="61"/>
      <c r="CN520" s="61"/>
      <c r="CO520" s="61"/>
      <c r="CP520" s="61"/>
      <c r="CQ520" s="61"/>
      <c r="CR520" s="61"/>
      <c r="CS520" s="61"/>
      <c r="CT520" s="61"/>
      <c r="CU520" s="61"/>
      <c r="CV520" s="61"/>
    </row>
    <row r="521" spans="1:100" ht="38.4" customHeight="1" x14ac:dyDescent="0.3">
      <c r="A521" s="3">
        <v>518</v>
      </c>
      <c r="B521" s="7">
        <v>63446</v>
      </c>
      <c r="C521" s="40" t="s">
        <v>614</v>
      </c>
      <c r="D521" s="40"/>
      <c r="E521" s="40"/>
      <c r="F521" s="40"/>
      <c r="G521" s="40"/>
      <c r="H521" s="40"/>
      <c r="I521" s="3">
        <v>22</v>
      </c>
      <c r="J521" s="3">
        <f t="shared" si="101"/>
        <v>8.8000000000000007</v>
      </c>
      <c r="K521" s="4">
        <v>15</v>
      </c>
      <c r="L521" s="3">
        <f t="shared" si="102"/>
        <v>6</v>
      </c>
      <c r="M521" s="3">
        <v>40</v>
      </c>
      <c r="N521" s="3">
        <f t="shared" si="109"/>
        <v>16</v>
      </c>
      <c r="O521" s="3">
        <v>20</v>
      </c>
      <c r="P521" s="3">
        <f t="shared" si="103"/>
        <v>12</v>
      </c>
      <c r="Q521" s="3">
        <v>10</v>
      </c>
      <c r="R521" s="3">
        <f t="shared" si="104"/>
        <v>6</v>
      </c>
      <c r="S521" s="3">
        <v>20</v>
      </c>
      <c r="T521" s="3">
        <f t="shared" si="105"/>
        <v>12</v>
      </c>
      <c r="U521" s="3">
        <f t="shared" si="106"/>
        <v>60.8</v>
      </c>
      <c r="V521" s="3"/>
      <c r="W521" s="6"/>
      <c r="X521" s="3">
        <f t="shared" si="111"/>
        <v>0</v>
      </c>
      <c r="Y521" s="3">
        <v>0</v>
      </c>
      <c r="Z521" s="3">
        <f t="shared" si="107"/>
        <v>60.8</v>
      </c>
      <c r="AA521" s="10">
        <v>111926.06</v>
      </c>
      <c r="AB521" s="10"/>
      <c r="AC521" s="10">
        <f t="shared" si="100"/>
        <v>55963.03</v>
      </c>
      <c r="AD521" s="1"/>
      <c r="AE521" s="1"/>
      <c r="AF521" s="1"/>
      <c r="AG521" s="1"/>
      <c r="AH521" s="35" t="s">
        <v>665</v>
      </c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  <c r="BK521" s="61"/>
      <c r="BL521" s="61"/>
      <c r="BM521" s="61"/>
      <c r="BN521" s="61"/>
      <c r="BO521" s="61"/>
      <c r="BP521" s="61"/>
      <c r="BQ521" s="61"/>
      <c r="BR521" s="61"/>
      <c r="BS521" s="61"/>
      <c r="BT521" s="61"/>
      <c r="BU521" s="61"/>
      <c r="BV521" s="61"/>
      <c r="BW521" s="61"/>
      <c r="BX521" s="61"/>
      <c r="BY521" s="61"/>
      <c r="BZ521" s="61"/>
      <c r="CA521" s="61"/>
      <c r="CB521" s="61"/>
      <c r="CC521" s="61"/>
      <c r="CD521" s="61"/>
      <c r="CE521" s="61"/>
      <c r="CF521" s="61"/>
      <c r="CG521" s="61"/>
      <c r="CH521" s="61"/>
      <c r="CI521" s="61"/>
      <c r="CJ521" s="61"/>
      <c r="CK521" s="61"/>
      <c r="CL521" s="61"/>
      <c r="CM521" s="61"/>
      <c r="CN521" s="61"/>
      <c r="CO521" s="61"/>
      <c r="CP521" s="61"/>
      <c r="CQ521" s="61"/>
      <c r="CR521" s="61"/>
      <c r="CS521" s="61"/>
      <c r="CT521" s="61"/>
      <c r="CU521" s="61"/>
      <c r="CV521" s="61"/>
    </row>
    <row r="522" spans="1:100" s="61" customFormat="1" ht="38.4" customHeight="1" x14ac:dyDescent="0.3">
      <c r="A522" s="6">
        <v>519</v>
      </c>
      <c r="B522" s="66">
        <v>62776</v>
      </c>
      <c r="C522" s="58" t="s">
        <v>278</v>
      </c>
      <c r="D522" s="58"/>
      <c r="E522" s="58"/>
      <c r="F522" s="58"/>
      <c r="G522" s="58"/>
      <c r="H522" s="58"/>
      <c r="I522" s="57">
        <v>15</v>
      </c>
      <c r="J522" s="57">
        <f>I522/100*40</f>
        <v>6</v>
      </c>
      <c r="K522" s="57">
        <v>22</v>
      </c>
      <c r="L522" s="57">
        <f>K522/100*40</f>
        <v>8.8000000000000007</v>
      </c>
      <c r="M522" s="57">
        <v>40</v>
      </c>
      <c r="N522" s="57">
        <f>M522/100*40</f>
        <v>16</v>
      </c>
      <c r="O522" s="57">
        <v>10</v>
      </c>
      <c r="P522" s="57">
        <f>O522/100*60</f>
        <v>6</v>
      </c>
      <c r="Q522" s="57">
        <v>20</v>
      </c>
      <c r="R522" s="57">
        <f>Q522/100*60</f>
        <v>12</v>
      </c>
      <c r="S522" s="57">
        <v>20</v>
      </c>
      <c r="T522" s="57">
        <f>S522/100*60</f>
        <v>12</v>
      </c>
      <c r="U522" s="57">
        <f>J522+L522+N522+P522+R522+T522</f>
        <v>60.8</v>
      </c>
      <c r="V522" s="57"/>
      <c r="W522" s="59"/>
      <c r="X522" s="57">
        <f>+V522+W522</f>
        <v>0</v>
      </c>
      <c r="Y522" s="57">
        <v>0</v>
      </c>
      <c r="Z522" s="57">
        <f>Y522+X522+U522</f>
        <v>60.8</v>
      </c>
      <c r="AA522" s="10">
        <v>81937.919999999998</v>
      </c>
      <c r="AB522" s="10"/>
      <c r="AC522" s="10">
        <f>AA522/2</f>
        <v>40968.959999999999</v>
      </c>
      <c r="AD522" s="60"/>
      <c r="AE522" s="60"/>
      <c r="AF522" s="60"/>
      <c r="AG522" s="60"/>
      <c r="AH522" s="35" t="s">
        <v>665</v>
      </c>
    </row>
    <row r="523" spans="1:100" ht="38.4" customHeight="1" x14ac:dyDescent="0.3">
      <c r="A523" s="3">
        <v>520</v>
      </c>
      <c r="B523" s="7">
        <v>63459</v>
      </c>
      <c r="C523" s="40" t="s">
        <v>95</v>
      </c>
      <c r="D523" s="40"/>
      <c r="E523" s="40"/>
      <c r="F523" s="40"/>
      <c r="G523" s="40"/>
      <c r="H523" s="40"/>
      <c r="I523" s="3">
        <v>15</v>
      </c>
      <c r="J523" s="3">
        <f t="shared" si="101"/>
        <v>6</v>
      </c>
      <c r="K523" s="3">
        <v>15</v>
      </c>
      <c r="L523" s="3">
        <f t="shared" si="102"/>
        <v>6</v>
      </c>
      <c r="M523" s="3">
        <v>40</v>
      </c>
      <c r="N523" s="3">
        <f t="shared" si="109"/>
        <v>16</v>
      </c>
      <c r="O523" s="3">
        <v>20</v>
      </c>
      <c r="P523" s="3">
        <f t="shared" si="103"/>
        <v>12</v>
      </c>
      <c r="Q523" s="3">
        <v>10</v>
      </c>
      <c r="R523" s="3">
        <f t="shared" si="104"/>
        <v>6</v>
      </c>
      <c r="S523" s="3">
        <v>20</v>
      </c>
      <c r="T523" s="3">
        <f t="shared" si="105"/>
        <v>12</v>
      </c>
      <c r="U523" s="3">
        <f t="shared" si="106"/>
        <v>58</v>
      </c>
      <c r="V523" s="3" t="s">
        <v>20</v>
      </c>
      <c r="W523" s="3" t="s">
        <v>20</v>
      </c>
      <c r="X523" s="3">
        <v>2.5</v>
      </c>
      <c r="Y523" s="3">
        <v>0</v>
      </c>
      <c r="Z523" s="3">
        <f t="shared" si="107"/>
        <v>60.5</v>
      </c>
      <c r="AA523" s="10">
        <v>102706.65</v>
      </c>
      <c r="AB523" s="10"/>
      <c r="AC523" s="10">
        <f t="shared" si="100"/>
        <v>51353.324999999997</v>
      </c>
      <c r="AD523" s="1"/>
      <c r="AE523" s="1"/>
      <c r="AF523" s="1"/>
      <c r="AG523" s="1"/>
      <c r="AH523" s="35" t="s">
        <v>665</v>
      </c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  <c r="BK523" s="61"/>
      <c r="BL523" s="61"/>
      <c r="BM523" s="61"/>
      <c r="BN523" s="61"/>
      <c r="BO523" s="61"/>
      <c r="BP523" s="61"/>
      <c r="BQ523" s="61"/>
      <c r="BR523" s="61"/>
      <c r="BS523" s="61"/>
      <c r="BT523" s="61"/>
      <c r="BU523" s="61"/>
      <c r="BV523" s="61"/>
      <c r="BW523" s="61"/>
      <c r="BX523" s="61"/>
      <c r="BY523" s="61"/>
      <c r="BZ523" s="61"/>
      <c r="CA523" s="61"/>
      <c r="CB523" s="61"/>
      <c r="CC523" s="61"/>
      <c r="CD523" s="61"/>
      <c r="CE523" s="61"/>
      <c r="CF523" s="61"/>
      <c r="CG523" s="61"/>
      <c r="CH523" s="61"/>
      <c r="CI523" s="61"/>
      <c r="CJ523" s="61"/>
      <c r="CK523" s="61"/>
      <c r="CL523" s="61"/>
      <c r="CM523" s="61"/>
      <c r="CN523" s="61"/>
      <c r="CO523" s="61"/>
      <c r="CP523" s="61"/>
      <c r="CQ523" s="61"/>
      <c r="CR523" s="61"/>
      <c r="CS523" s="61"/>
      <c r="CT523" s="61"/>
      <c r="CU523" s="61"/>
      <c r="CV523" s="61"/>
    </row>
    <row r="524" spans="1:100" ht="38.4" customHeight="1" x14ac:dyDescent="0.3">
      <c r="A524" s="3">
        <v>521</v>
      </c>
      <c r="B524" s="7">
        <v>63587</v>
      </c>
      <c r="C524" s="40" t="s">
        <v>540</v>
      </c>
      <c r="D524" s="40"/>
      <c r="E524" s="40"/>
      <c r="F524" s="40"/>
      <c r="G524" s="40"/>
      <c r="H524" s="40"/>
      <c r="I524" s="3">
        <v>7.5</v>
      </c>
      <c r="J524" s="3">
        <f t="shared" si="101"/>
        <v>3</v>
      </c>
      <c r="K524" s="3">
        <v>22</v>
      </c>
      <c r="L524" s="3">
        <f t="shared" si="102"/>
        <v>8.8000000000000007</v>
      </c>
      <c r="M524" s="3">
        <v>40</v>
      </c>
      <c r="N524" s="3">
        <f t="shared" si="109"/>
        <v>16</v>
      </c>
      <c r="O524" s="3">
        <v>20</v>
      </c>
      <c r="P524" s="3">
        <f t="shared" si="103"/>
        <v>12</v>
      </c>
      <c r="Q524" s="3">
        <v>10</v>
      </c>
      <c r="R524" s="3">
        <f t="shared" si="104"/>
        <v>6</v>
      </c>
      <c r="S524" s="3">
        <v>20</v>
      </c>
      <c r="T524" s="3">
        <f t="shared" si="105"/>
        <v>12</v>
      </c>
      <c r="U524" s="3">
        <f t="shared" si="106"/>
        <v>57.8</v>
      </c>
      <c r="V524" s="3"/>
      <c r="W524" s="6"/>
      <c r="X524" s="3">
        <f>+V524+W524</f>
        <v>0</v>
      </c>
      <c r="Y524" s="3">
        <v>2.5</v>
      </c>
      <c r="Z524" s="3">
        <f t="shared" si="107"/>
        <v>60.3</v>
      </c>
      <c r="AA524" s="10">
        <v>42257.77</v>
      </c>
      <c r="AB524" s="10"/>
      <c r="AC524" s="10">
        <f t="shared" si="100"/>
        <v>21128.884999999998</v>
      </c>
      <c r="AD524" s="1"/>
      <c r="AE524" s="1"/>
      <c r="AF524" s="1"/>
      <c r="AG524" s="1"/>
      <c r="AH524" s="35" t="s">
        <v>665</v>
      </c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  <c r="BK524" s="61"/>
      <c r="BL524" s="61"/>
      <c r="BM524" s="61"/>
      <c r="BN524" s="61"/>
      <c r="BO524" s="61"/>
      <c r="BP524" s="61"/>
      <c r="BQ524" s="61"/>
      <c r="BR524" s="61"/>
      <c r="BS524" s="61"/>
      <c r="BT524" s="61"/>
      <c r="BU524" s="61"/>
      <c r="BV524" s="61"/>
      <c r="BW524" s="61"/>
      <c r="BX524" s="61"/>
      <c r="BY524" s="61"/>
      <c r="BZ524" s="61"/>
      <c r="CA524" s="61"/>
      <c r="CB524" s="61"/>
      <c r="CC524" s="61"/>
      <c r="CD524" s="61"/>
      <c r="CE524" s="61"/>
      <c r="CF524" s="61"/>
      <c r="CG524" s="61"/>
      <c r="CH524" s="61"/>
      <c r="CI524" s="61"/>
      <c r="CJ524" s="61"/>
      <c r="CK524" s="61"/>
      <c r="CL524" s="61"/>
      <c r="CM524" s="61"/>
      <c r="CN524" s="61"/>
      <c r="CO524" s="61"/>
      <c r="CP524" s="61"/>
      <c r="CQ524" s="61"/>
      <c r="CR524" s="61"/>
      <c r="CS524" s="61"/>
      <c r="CT524" s="61"/>
      <c r="CU524" s="61"/>
      <c r="CV524" s="61"/>
    </row>
    <row r="525" spans="1:100" ht="38.4" customHeight="1" x14ac:dyDescent="0.3">
      <c r="A525" s="3">
        <v>522</v>
      </c>
      <c r="B525" s="7">
        <v>63633</v>
      </c>
      <c r="C525" s="40" t="s">
        <v>558</v>
      </c>
      <c r="D525" s="40"/>
      <c r="E525" s="40"/>
      <c r="F525" s="40"/>
      <c r="G525" s="40"/>
      <c r="H525" s="40"/>
      <c r="I525" s="3">
        <v>7.5</v>
      </c>
      <c r="J525" s="3">
        <f t="shared" si="101"/>
        <v>3</v>
      </c>
      <c r="K525" s="3">
        <v>22</v>
      </c>
      <c r="L525" s="3">
        <f t="shared" si="102"/>
        <v>8.8000000000000007</v>
      </c>
      <c r="M525" s="3">
        <v>40</v>
      </c>
      <c r="N525" s="3">
        <f t="shared" si="109"/>
        <v>16</v>
      </c>
      <c r="O525" s="3">
        <v>20</v>
      </c>
      <c r="P525" s="3">
        <f t="shared" si="103"/>
        <v>12</v>
      </c>
      <c r="Q525" s="3">
        <v>10</v>
      </c>
      <c r="R525" s="3">
        <f t="shared" si="104"/>
        <v>6</v>
      </c>
      <c r="S525" s="3">
        <v>20</v>
      </c>
      <c r="T525" s="3">
        <f t="shared" si="105"/>
        <v>12</v>
      </c>
      <c r="U525" s="3">
        <f t="shared" si="106"/>
        <v>57.8</v>
      </c>
      <c r="V525" s="3"/>
      <c r="W525" s="6"/>
      <c r="X525" s="3">
        <f>+V525+W525</f>
        <v>0</v>
      </c>
      <c r="Y525" s="3">
        <v>2.5</v>
      </c>
      <c r="Z525" s="3">
        <f t="shared" si="107"/>
        <v>60.3</v>
      </c>
      <c r="AA525" s="10">
        <v>103900</v>
      </c>
      <c r="AB525" s="10"/>
      <c r="AC525" s="10">
        <f t="shared" si="100"/>
        <v>51950</v>
      </c>
      <c r="AD525" s="1"/>
      <c r="AE525" s="1"/>
      <c r="AF525" s="1"/>
      <c r="AG525" s="1"/>
      <c r="AH525" s="35" t="s">
        <v>665</v>
      </c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  <c r="BK525" s="61"/>
      <c r="BL525" s="61"/>
      <c r="BM525" s="61"/>
      <c r="BN525" s="61"/>
      <c r="BO525" s="61"/>
      <c r="BP525" s="61"/>
      <c r="BQ525" s="61"/>
      <c r="BR525" s="61"/>
      <c r="BS525" s="61"/>
      <c r="BT525" s="61"/>
      <c r="BU525" s="61"/>
      <c r="BV525" s="61"/>
      <c r="BW525" s="61"/>
      <c r="BX525" s="61"/>
      <c r="BY525" s="61"/>
      <c r="BZ525" s="61"/>
      <c r="CA525" s="61"/>
      <c r="CB525" s="61"/>
      <c r="CC525" s="61"/>
      <c r="CD525" s="61"/>
      <c r="CE525" s="61"/>
      <c r="CF525" s="61"/>
      <c r="CG525" s="61"/>
      <c r="CH525" s="61"/>
      <c r="CI525" s="61"/>
      <c r="CJ525" s="61"/>
      <c r="CK525" s="61"/>
      <c r="CL525" s="61"/>
      <c r="CM525" s="61"/>
      <c r="CN525" s="61"/>
      <c r="CO525" s="61"/>
      <c r="CP525" s="61"/>
      <c r="CQ525" s="61"/>
      <c r="CR525" s="61"/>
      <c r="CS525" s="61"/>
      <c r="CT525" s="61"/>
      <c r="CU525" s="61"/>
      <c r="CV525" s="61"/>
    </row>
    <row r="526" spans="1:100" ht="38.4" customHeight="1" x14ac:dyDescent="0.3">
      <c r="A526" s="6">
        <v>523</v>
      </c>
      <c r="B526" s="7">
        <v>63727</v>
      </c>
      <c r="C526" s="40" t="s">
        <v>622</v>
      </c>
      <c r="D526" s="40"/>
      <c r="E526" s="40"/>
      <c r="F526" s="40"/>
      <c r="G526" s="40"/>
      <c r="H526" s="40"/>
      <c r="I526" s="3">
        <v>22</v>
      </c>
      <c r="J526" s="3">
        <f t="shared" si="101"/>
        <v>8.8000000000000007</v>
      </c>
      <c r="K526" s="4">
        <v>22</v>
      </c>
      <c r="L526" s="3">
        <f t="shared" si="102"/>
        <v>8.8000000000000007</v>
      </c>
      <c r="M526" s="3">
        <v>40</v>
      </c>
      <c r="N526" s="3">
        <f t="shared" si="109"/>
        <v>16</v>
      </c>
      <c r="O526" s="3">
        <v>10</v>
      </c>
      <c r="P526" s="3">
        <f t="shared" si="103"/>
        <v>6</v>
      </c>
      <c r="Q526" s="3">
        <v>10</v>
      </c>
      <c r="R526" s="3">
        <f t="shared" si="104"/>
        <v>6</v>
      </c>
      <c r="S526" s="3">
        <v>20</v>
      </c>
      <c r="T526" s="3">
        <f t="shared" si="105"/>
        <v>12</v>
      </c>
      <c r="U526" s="3">
        <f t="shared" si="106"/>
        <v>57.6</v>
      </c>
      <c r="V526" s="3"/>
      <c r="W526" s="6"/>
      <c r="X526" s="3">
        <f>+V526+W526</f>
        <v>0</v>
      </c>
      <c r="Y526" s="3">
        <v>2.5</v>
      </c>
      <c r="Z526" s="3">
        <f t="shared" si="107"/>
        <v>60.1</v>
      </c>
      <c r="AA526" s="10">
        <v>195878.9</v>
      </c>
      <c r="AB526" s="10"/>
      <c r="AC526" s="10">
        <f t="shared" si="100"/>
        <v>97939.45</v>
      </c>
      <c r="AD526" s="1"/>
      <c r="AE526" s="1"/>
      <c r="AF526" s="1"/>
      <c r="AG526" s="1"/>
      <c r="AH526" s="35" t="s">
        <v>665</v>
      </c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  <c r="BX526" s="61"/>
      <c r="BY526" s="61"/>
      <c r="BZ526" s="61"/>
      <c r="CA526" s="61"/>
      <c r="CB526" s="61"/>
      <c r="CC526" s="61"/>
      <c r="CD526" s="61"/>
      <c r="CE526" s="61"/>
      <c r="CF526" s="61"/>
      <c r="CG526" s="61"/>
      <c r="CH526" s="61"/>
      <c r="CI526" s="61"/>
      <c r="CJ526" s="61"/>
      <c r="CK526" s="61"/>
      <c r="CL526" s="61"/>
      <c r="CM526" s="61"/>
      <c r="CN526" s="61"/>
      <c r="CO526" s="61"/>
      <c r="CP526" s="61"/>
      <c r="CQ526" s="61"/>
      <c r="CR526" s="61"/>
      <c r="CS526" s="61"/>
      <c r="CT526" s="61"/>
      <c r="CU526" s="61"/>
      <c r="CV526" s="61"/>
    </row>
    <row r="527" spans="1:100" ht="38.4" customHeight="1" x14ac:dyDescent="0.3">
      <c r="A527" s="3">
        <v>524</v>
      </c>
      <c r="B527" s="7">
        <v>62285</v>
      </c>
      <c r="C527" s="40" t="s">
        <v>23</v>
      </c>
      <c r="D527" s="40"/>
      <c r="E527" s="40"/>
      <c r="F527" s="40"/>
      <c r="G527" s="40"/>
      <c r="H527" s="40"/>
      <c r="I527" s="3">
        <v>15</v>
      </c>
      <c r="J527" s="3">
        <f t="shared" si="101"/>
        <v>6</v>
      </c>
      <c r="K527" s="3">
        <v>30</v>
      </c>
      <c r="L527" s="3">
        <f t="shared" si="102"/>
        <v>12</v>
      </c>
      <c r="M527" s="3">
        <v>30</v>
      </c>
      <c r="N527" s="3">
        <f t="shared" si="109"/>
        <v>12</v>
      </c>
      <c r="O527" s="3">
        <v>20</v>
      </c>
      <c r="P527" s="3">
        <f t="shared" si="103"/>
        <v>12</v>
      </c>
      <c r="Q527" s="3">
        <v>10</v>
      </c>
      <c r="R527" s="3">
        <f t="shared" si="104"/>
        <v>6</v>
      </c>
      <c r="S527" s="3">
        <v>20</v>
      </c>
      <c r="T527" s="3">
        <f t="shared" si="105"/>
        <v>12</v>
      </c>
      <c r="U527" s="3">
        <f t="shared" si="106"/>
        <v>60</v>
      </c>
      <c r="V527" s="3"/>
      <c r="W527" s="6"/>
      <c r="X527" s="3">
        <v>0</v>
      </c>
      <c r="Y527" s="3">
        <v>0</v>
      </c>
      <c r="Z527" s="3">
        <f t="shared" si="107"/>
        <v>60</v>
      </c>
      <c r="AA527" s="10">
        <v>156128.23000000001</v>
      </c>
      <c r="AB527" s="10"/>
      <c r="AC527" s="10">
        <f t="shared" si="100"/>
        <v>78064.115000000005</v>
      </c>
      <c r="AD527" s="1"/>
      <c r="AE527" s="1"/>
      <c r="AF527" s="1"/>
      <c r="AG527" s="1"/>
      <c r="AH527" s="35" t="s">
        <v>665</v>
      </c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  <c r="BK527" s="61"/>
      <c r="BL527" s="61"/>
      <c r="BM527" s="61"/>
      <c r="BN527" s="61"/>
      <c r="BO527" s="61"/>
      <c r="BP527" s="61"/>
      <c r="BQ527" s="61"/>
      <c r="BR527" s="61"/>
      <c r="BS527" s="61"/>
      <c r="BT527" s="61"/>
      <c r="BU527" s="61"/>
      <c r="BV527" s="61"/>
      <c r="BW527" s="61"/>
      <c r="BX527" s="61"/>
      <c r="BY527" s="61"/>
      <c r="BZ527" s="61"/>
      <c r="CA527" s="61"/>
      <c r="CB527" s="61"/>
      <c r="CC527" s="61"/>
      <c r="CD527" s="61"/>
      <c r="CE527" s="61"/>
      <c r="CF527" s="61"/>
      <c r="CG527" s="61"/>
      <c r="CH527" s="61"/>
      <c r="CI527" s="61"/>
      <c r="CJ527" s="61"/>
      <c r="CK527" s="61"/>
      <c r="CL527" s="61"/>
      <c r="CM527" s="61"/>
      <c r="CN527" s="61"/>
      <c r="CO527" s="61"/>
      <c r="CP527" s="61"/>
      <c r="CQ527" s="61"/>
      <c r="CR527" s="61"/>
      <c r="CS527" s="61"/>
      <c r="CT527" s="61"/>
      <c r="CU527" s="61"/>
      <c r="CV527" s="61"/>
    </row>
    <row r="528" spans="1:100" ht="38.4" customHeight="1" x14ac:dyDescent="0.3">
      <c r="A528" s="3">
        <v>525</v>
      </c>
      <c r="B528" s="7">
        <v>63822</v>
      </c>
      <c r="C528" s="40" t="s">
        <v>144</v>
      </c>
      <c r="D528" s="40"/>
      <c r="E528" s="40"/>
      <c r="F528" s="40"/>
      <c r="G528" s="40"/>
      <c r="H528" s="40"/>
      <c r="I528" s="3">
        <v>15</v>
      </c>
      <c r="J528" s="3">
        <f t="shared" si="101"/>
        <v>6</v>
      </c>
      <c r="K528" s="3">
        <v>30</v>
      </c>
      <c r="L528" s="3">
        <f t="shared" si="102"/>
        <v>12</v>
      </c>
      <c r="M528" s="4">
        <v>30</v>
      </c>
      <c r="N528" s="3">
        <f t="shared" si="109"/>
        <v>12</v>
      </c>
      <c r="O528" s="3">
        <v>20</v>
      </c>
      <c r="P528" s="3">
        <f t="shared" si="103"/>
        <v>12</v>
      </c>
      <c r="Q528" s="3">
        <v>10</v>
      </c>
      <c r="R528" s="3">
        <f t="shared" si="104"/>
        <v>6</v>
      </c>
      <c r="S528" s="3">
        <v>20</v>
      </c>
      <c r="T528" s="3">
        <f t="shared" si="105"/>
        <v>12</v>
      </c>
      <c r="U528" s="3">
        <f t="shared" si="106"/>
        <v>60</v>
      </c>
      <c r="V528" s="3"/>
      <c r="W528" s="6"/>
      <c r="X528" s="3">
        <v>0</v>
      </c>
      <c r="Y528" s="3">
        <v>0</v>
      </c>
      <c r="Z528" s="3">
        <f t="shared" si="107"/>
        <v>60</v>
      </c>
      <c r="AA528" s="10">
        <v>399000</v>
      </c>
      <c r="AB528" s="10"/>
      <c r="AC528" s="10">
        <f t="shared" si="100"/>
        <v>199500</v>
      </c>
      <c r="AD528" s="1"/>
      <c r="AE528" s="1"/>
      <c r="AF528" s="1"/>
      <c r="AG528" s="1"/>
      <c r="AH528" s="35" t="s">
        <v>665</v>
      </c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  <c r="BK528" s="61"/>
      <c r="BL528" s="61"/>
      <c r="BM528" s="61"/>
      <c r="BN528" s="61"/>
      <c r="BO528" s="61"/>
      <c r="BP528" s="61"/>
      <c r="BQ528" s="61"/>
      <c r="BR528" s="61"/>
      <c r="BS528" s="61"/>
      <c r="BT528" s="61"/>
      <c r="BU528" s="61"/>
      <c r="BV528" s="61"/>
      <c r="BW528" s="61"/>
      <c r="BX528" s="61"/>
      <c r="BY528" s="61"/>
      <c r="BZ528" s="61"/>
      <c r="CA528" s="61"/>
      <c r="CB528" s="61"/>
      <c r="CC528" s="61"/>
      <c r="CD528" s="61"/>
      <c r="CE528" s="61"/>
      <c r="CF528" s="61"/>
      <c r="CG528" s="61"/>
      <c r="CH528" s="61"/>
      <c r="CI528" s="61"/>
      <c r="CJ528" s="61"/>
      <c r="CK528" s="61"/>
      <c r="CL528" s="61"/>
      <c r="CM528" s="61"/>
      <c r="CN528" s="61"/>
      <c r="CO528" s="61"/>
      <c r="CP528" s="61"/>
      <c r="CQ528" s="61"/>
      <c r="CR528" s="61"/>
      <c r="CS528" s="61"/>
      <c r="CT528" s="61"/>
      <c r="CU528" s="61"/>
      <c r="CV528" s="61"/>
    </row>
    <row r="529" spans="1:100" ht="38.4" customHeight="1" x14ac:dyDescent="0.3">
      <c r="A529" s="3">
        <v>526</v>
      </c>
      <c r="B529" s="7">
        <v>62794</v>
      </c>
      <c r="C529" s="40" t="s">
        <v>282</v>
      </c>
      <c r="D529" s="40"/>
      <c r="E529" s="40"/>
      <c r="F529" s="40"/>
      <c r="G529" s="40"/>
      <c r="H529" s="40"/>
      <c r="I529" s="3">
        <v>15</v>
      </c>
      <c r="J529" s="3">
        <f t="shared" si="101"/>
        <v>6</v>
      </c>
      <c r="K529" s="3">
        <v>15</v>
      </c>
      <c r="L529" s="3">
        <f t="shared" si="102"/>
        <v>6</v>
      </c>
      <c r="M529" s="3">
        <v>30</v>
      </c>
      <c r="N529" s="3">
        <f t="shared" si="109"/>
        <v>12</v>
      </c>
      <c r="O529" s="3">
        <v>20</v>
      </c>
      <c r="P529" s="3">
        <f t="shared" si="103"/>
        <v>12</v>
      </c>
      <c r="Q529" s="3">
        <v>20</v>
      </c>
      <c r="R529" s="3">
        <f t="shared" si="104"/>
        <v>12</v>
      </c>
      <c r="S529" s="3">
        <v>20</v>
      </c>
      <c r="T529" s="3">
        <f t="shared" si="105"/>
        <v>12</v>
      </c>
      <c r="U529" s="3">
        <f t="shared" si="106"/>
        <v>60</v>
      </c>
      <c r="V529" s="3"/>
      <c r="W529" s="6"/>
      <c r="X529" s="3">
        <f t="shared" ref="X529:X538" si="112">+V529+W529</f>
        <v>0</v>
      </c>
      <c r="Y529" s="3">
        <v>0</v>
      </c>
      <c r="Z529" s="3">
        <f t="shared" si="107"/>
        <v>60</v>
      </c>
      <c r="AA529" s="10">
        <v>129606.39999999999</v>
      </c>
      <c r="AB529" s="10"/>
      <c r="AC529" s="10">
        <f t="shared" si="100"/>
        <v>64803.199999999997</v>
      </c>
      <c r="AD529" s="1"/>
      <c r="AE529" s="1"/>
      <c r="AF529" s="1"/>
      <c r="AG529" s="1"/>
      <c r="AH529" s="35" t="s">
        <v>665</v>
      </c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  <c r="BK529" s="61"/>
      <c r="BL529" s="61"/>
      <c r="BM529" s="61"/>
      <c r="BN529" s="61"/>
      <c r="BO529" s="61"/>
      <c r="BP529" s="61"/>
      <c r="BQ529" s="61"/>
      <c r="BR529" s="61"/>
      <c r="BS529" s="61"/>
      <c r="BT529" s="61"/>
      <c r="BU529" s="61"/>
      <c r="BV529" s="61"/>
      <c r="BW529" s="61"/>
      <c r="BX529" s="61"/>
      <c r="BY529" s="61"/>
      <c r="BZ529" s="61"/>
      <c r="CA529" s="61"/>
      <c r="CB529" s="61"/>
      <c r="CC529" s="61"/>
      <c r="CD529" s="61"/>
      <c r="CE529" s="61"/>
      <c r="CF529" s="61"/>
      <c r="CG529" s="61"/>
      <c r="CH529" s="61"/>
      <c r="CI529" s="61"/>
      <c r="CJ529" s="61"/>
      <c r="CK529" s="61"/>
      <c r="CL529" s="61"/>
      <c r="CM529" s="61"/>
      <c r="CN529" s="61"/>
      <c r="CO529" s="61"/>
      <c r="CP529" s="61"/>
      <c r="CQ529" s="61"/>
      <c r="CR529" s="61"/>
      <c r="CS529" s="61"/>
      <c r="CT529" s="61"/>
      <c r="CU529" s="61"/>
      <c r="CV529" s="61"/>
    </row>
    <row r="530" spans="1:100" ht="38.4" customHeight="1" x14ac:dyDescent="0.3">
      <c r="A530" s="6">
        <v>527</v>
      </c>
      <c r="B530" s="7">
        <v>62801</v>
      </c>
      <c r="C530" s="40" t="s">
        <v>283</v>
      </c>
      <c r="D530" s="40"/>
      <c r="E530" s="40"/>
      <c r="F530" s="40"/>
      <c r="G530" s="40"/>
      <c r="H530" s="40"/>
      <c r="I530" s="3">
        <v>15</v>
      </c>
      <c r="J530" s="3">
        <f t="shared" si="101"/>
        <v>6</v>
      </c>
      <c r="K530" s="3">
        <v>30</v>
      </c>
      <c r="L530" s="3">
        <f t="shared" si="102"/>
        <v>12</v>
      </c>
      <c r="M530" s="3">
        <v>30</v>
      </c>
      <c r="N530" s="3">
        <f t="shared" si="109"/>
        <v>12</v>
      </c>
      <c r="O530" s="3">
        <v>20</v>
      </c>
      <c r="P530" s="3">
        <f t="shared" si="103"/>
        <v>12</v>
      </c>
      <c r="Q530" s="3">
        <v>10</v>
      </c>
      <c r="R530" s="3">
        <f t="shared" si="104"/>
        <v>6</v>
      </c>
      <c r="S530" s="3">
        <v>20</v>
      </c>
      <c r="T530" s="3">
        <f t="shared" si="105"/>
        <v>12</v>
      </c>
      <c r="U530" s="3">
        <f t="shared" si="106"/>
        <v>60</v>
      </c>
      <c r="V530" s="3"/>
      <c r="W530" s="6"/>
      <c r="X530" s="3">
        <f t="shared" si="112"/>
        <v>0</v>
      </c>
      <c r="Y530" s="3">
        <v>0</v>
      </c>
      <c r="Z530" s="3">
        <f t="shared" si="107"/>
        <v>60</v>
      </c>
      <c r="AA530" s="10">
        <v>119269.46</v>
      </c>
      <c r="AB530" s="10"/>
      <c r="AC530" s="10">
        <f t="shared" si="100"/>
        <v>59634.73</v>
      </c>
      <c r="AD530" s="1"/>
      <c r="AE530" s="1"/>
      <c r="AF530" s="1"/>
      <c r="AG530" s="1"/>
      <c r="AH530" s="35" t="s">
        <v>665</v>
      </c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  <c r="BK530" s="61"/>
      <c r="BL530" s="61"/>
      <c r="BM530" s="61"/>
      <c r="BN530" s="61"/>
      <c r="BO530" s="61"/>
      <c r="BP530" s="61"/>
      <c r="BQ530" s="61"/>
      <c r="BR530" s="61"/>
      <c r="BS530" s="61"/>
      <c r="BT530" s="61"/>
      <c r="BU530" s="61"/>
      <c r="BV530" s="61"/>
      <c r="BW530" s="61"/>
      <c r="BX530" s="61"/>
      <c r="BY530" s="61"/>
      <c r="BZ530" s="61"/>
      <c r="CA530" s="61"/>
      <c r="CB530" s="61"/>
      <c r="CC530" s="61"/>
      <c r="CD530" s="61"/>
      <c r="CE530" s="61"/>
      <c r="CF530" s="61"/>
      <c r="CG530" s="61"/>
      <c r="CH530" s="61"/>
      <c r="CI530" s="61"/>
      <c r="CJ530" s="61"/>
      <c r="CK530" s="61"/>
      <c r="CL530" s="61"/>
      <c r="CM530" s="61"/>
      <c r="CN530" s="61"/>
      <c r="CO530" s="61"/>
      <c r="CP530" s="61"/>
      <c r="CQ530" s="61"/>
      <c r="CR530" s="61"/>
      <c r="CS530" s="61"/>
      <c r="CT530" s="61"/>
      <c r="CU530" s="61"/>
      <c r="CV530" s="61"/>
    </row>
    <row r="531" spans="1:100" ht="38.4" customHeight="1" x14ac:dyDescent="0.3">
      <c r="A531" s="3">
        <v>528</v>
      </c>
      <c r="B531" s="7">
        <v>63033</v>
      </c>
      <c r="C531" s="40" t="s">
        <v>352</v>
      </c>
      <c r="D531" s="40"/>
      <c r="E531" s="40"/>
      <c r="F531" s="40"/>
      <c r="G531" s="40"/>
      <c r="H531" s="40"/>
      <c r="I531" s="3">
        <v>15</v>
      </c>
      <c r="J531" s="3">
        <f t="shared" si="101"/>
        <v>6</v>
      </c>
      <c r="K531" s="3">
        <v>15</v>
      </c>
      <c r="L531" s="3">
        <f t="shared" si="102"/>
        <v>6</v>
      </c>
      <c r="M531" s="3">
        <v>30</v>
      </c>
      <c r="N531" s="3">
        <f t="shared" si="109"/>
        <v>12</v>
      </c>
      <c r="O531" s="3">
        <v>20</v>
      </c>
      <c r="P531" s="3">
        <f t="shared" si="103"/>
        <v>12</v>
      </c>
      <c r="Q531" s="3">
        <v>20</v>
      </c>
      <c r="R531" s="3">
        <f t="shared" si="104"/>
        <v>12</v>
      </c>
      <c r="S531" s="3">
        <v>20</v>
      </c>
      <c r="T531" s="3">
        <f t="shared" si="105"/>
        <v>12</v>
      </c>
      <c r="U531" s="3">
        <f t="shared" si="106"/>
        <v>60</v>
      </c>
      <c r="V531" s="3"/>
      <c r="W531" s="6"/>
      <c r="X531" s="3">
        <f t="shared" si="112"/>
        <v>0</v>
      </c>
      <c r="Y531" s="3">
        <v>0</v>
      </c>
      <c r="Z531" s="3">
        <f t="shared" si="107"/>
        <v>60</v>
      </c>
      <c r="AA531" s="10">
        <v>228419.97</v>
      </c>
      <c r="AB531" s="10"/>
      <c r="AC531" s="10">
        <f t="shared" si="100"/>
        <v>114209.985</v>
      </c>
      <c r="AD531" s="1"/>
      <c r="AE531" s="1"/>
      <c r="AF531" s="1"/>
      <c r="AG531" s="1"/>
      <c r="AH531" s="35" t="s">
        <v>665</v>
      </c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  <c r="BK531" s="61"/>
      <c r="BL531" s="61"/>
      <c r="BM531" s="61"/>
      <c r="BN531" s="61"/>
      <c r="BO531" s="61"/>
      <c r="BP531" s="61"/>
      <c r="BQ531" s="61"/>
      <c r="BR531" s="61"/>
      <c r="BS531" s="61"/>
      <c r="BT531" s="61"/>
      <c r="BU531" s="61"/>
      <c r="BV531" s="61"/>
      <c r="BW531" s="61"/>
      <c r="BX531" s="61"/>
      <c r="BY531" s="61"/>
      <c r="BZ531" s="61"/>
      <c r="CA531" s="61"/>
      <c r="CB531" s="61"/>
      <c r="CC531" s="61"/>
      <c r="CD531" s="61"/>
      <c r="CE531" s="61"/>
      <c r="CF531" s="61"/>
      <c r="CG531" s="61"/>
      <c r="CH531" s="61"/>
      <c r="CI531" s="61"/>
      <c r="CJ531" s="61"/>
      <c r="CK531" s="61"/>
      <c r="CL531" s="61"/>
      <c r="CM531" s="61"/>
      <c r="CN531" s="61"/>
      <c r="CO531" s="61"/>
      <c r="CP531" s="61"/>
      <c r="CQ531" s="61"/>
      <c r="CR531" s="61"/>
      <c r="CS531" s="61"/>
      <c r="CT531" s="61"/>
      <c r="CU531" s="61"/>
      <c r="CV531" s="61"/>
    </row>
    <row r="532" spans="1:100" ht="38.4" customHeight="1" x14ac:dyDescent="0.3">
      <c r="A532" s="3">
        <v>529</v>
      </c>
      <c r="B532" s="7">
        <v>63090</v>
      </c>
      <c r="C532" s="40" t="s">
        <v>378</v>
      </c>
      <c r="D532" s="40"/>
      <c r="E532" s="40"/>
      <c r="F532" s="40"/>
      <c r="G532" s="40"/>
      <c r="H532" s="40"/>
      <c r="I532" s="3">
        <v>15</v>
      </c>
      <c r="J532" s="3">
        <f t="shared" si="101"/>
        <v>6</v>
      </c>
      <c r="K532" s="3">
        <v>15</v>
      </c>
      <c r="L532" s="3">
        <f t="shared" si="102"/>
        <v>6</v>
      </c>
      <c r="M532" s="3">
        <v>30</v>
      </c>
      <c r="N532" s="3">
        <f t="shared" si="109"/>
        <v>12</v>
      </c>
      <c r="O532" s="3">
        <v>20</v>
      </c>
      <c r="P532" s="3">
        <f t="shared" si="103"/>
        <v>12</v>
      </c>
      <c r="Q532" s="3">
        <v>20</v>
      </c>
      <c r="R532" s="3">
        <f t="shared" si="104"/>
        <v>12</v>
      </c>
      <c r="S532" s="3">
        <v>20</v>
      </c>
      <c r="T532" s="3">
        <f t="shared" si="105"/>
        <v>12</v>
      </c>
      <c r="U532" s="3">
        <f t="shared" si="106"/>
        <v>60</v>
      </c>
      <c r="V532" s="3"/>
      <c r="W532" s="6"/>
      <c r="X532" s="3">
        <f t="shared" si="112"/>
        <v>0</v>
      </c>
      <c r="Y532" s="3">
        <v>0</v>
      </c>
      <c r="Z532" s="3">
        <f t="shared" si="107"/>
        <v>60</v>
      </c>
      <c r="AA532" s="10">
        <v>81982.880000000005</v>
      </c>
      <c r="AB532" s="10"/>
      <c r="AC532" s="10">
        <f t="shared" si="100"/>
        <v>40991.440000000002</v>
      </c>
      <c r="AD532" s="1"/>
      <c r="AE532" s="1"/>
      <c r="AF532" s="1"/>
      <c r="AG532" s="1"/>
      <c r="AH532" s="35" t="s">
        <v>665</v>
      </c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  <c r="BK532" s="61"/>
      <c r="BL532" s="61"/>
      <c r="BM532" s="61"/>
      <c r="BN532" s="61"/>
      <c r="BO532" s="61"/>
      <c r="BP532" s="61"/>
      <c r="BQ532" s="61"/>
      <c r="BR532" s="61"/>
      <c r="BS532" s="61"/>
      <c r="BT532" s="61"/>
      <c r="BU532" s="61"/>
      <c r="BV532" s="61"/>
      <c r="BW532" s="61"/>
      <c r="BX532" s="61"/>
      <c r="BY532" s="61"/>
      <c r="BZ532" s="61"/>
      <c r="CA532" s="61"/>
      <c r="CB532" s="61"/>
      <c r="CC532" s="61"/>
      <c r="CD532" s="61"/>
      <c r="CE532" s="61"/>
      <c r="CF532" s="61"/>
      <c r="CG532" s="61"/>
      <c r="CH532" s="61"/>
      <c r="CI532" s="61"/>
      <c r="CJ532" s="61"/>
      <c r="CK532" s="61"/>
      <c r="CL532" s="61"/>
      <c r="CM532" s="61"/>
      <c r="CN532" s="61"/>
      <c r="CO532" s="61"/>
      <c r="CP532" s="61"/>
      <c r="CQ532" s="61"/>
      <c r="CR532" s="61"/>
      <c r="CS532" s="61"/>
      <c r="CT532" s="61"/>
      <c r="CU532" s="61"/>
      <c r="CV532" s="61"/>
    </row>
    <row r="533" spans="1:100" ht="38.4" customHeight="1" x14ac:dyDescent="0.3">
      <c r="A533" s="3">
        <v>530</v>
      </c>
      <c r="B533" s="7">
        <v>63393</v>
      </c>
      <c r="C533" s="40" t="s">
        <v>457</v>
      </c>
      <c r="D533" s="40"/>
      <c r="E533" s="40"/>
      <c r="F533" s="40"/>
      <c r="G533" s="40"/>
      <c r="H533" s="40"/>
      <c r="I533" s="3">
        <v>15</v>
      </c>
      <c r="J533" s="3">
        <f t="shared" si="101"/>
        <v>6</v>
      </c>
      <c r="K533" s="3">
        <v>15</v>
      </c>
      <c r="L533" s="3">
        <f t="shared" si="102"/>
        <v>6</v>
      </c>
      <c r="M533" s="3">
        <v>30</v>
      </c>
      <c r="N533" s="3">
        <f t="shared" si="109"/>
        <v>12</v>
      </c>
      <c r="O533" s="3">
        <v>20</v>
      </c>
      <c r="P533" s="3">
        <f t="shared" si="103"/>
        <v>12</v>
      </c>
      <c r="Q533" s="3">
        <v>20</v>
      </c>
      <c r="R533" s="3">
        <f t="shared" si="104"/>
        <v>12</v>
      </c>
      <c r="S533" s="3">
        <v>20</v>
      </c>
      <c r="T533" s="3">
        <f t="shared" si="105"/>
        <v>12</v>
      </c>
      <c r="U533" s="3">
        <f t="shared" si="106"/>
        <v>60</v>
      </c>
      <c r="V533" s="3"/>
      <c r="W533" s="6"/>
      <c r="X533" s="3">
        <f t="shared" si="112"/>
        <v>0</v>
      </c>
      <c r="Y533" s="3">
        <v>0</v>
      </c>
      <c r="Z533" s="3">
        <f t="shared" si="107"/>
        <v>60</v>
      </c>
      <c r="AA533" s="10">
        <v>73050</v>
      </c>
      <c r="AB533" s="10"/>
      <c r="AC533" s="10">
        <f t="shared" si="100"/>
        <v>36525</v>
      </c>
      <c r="AD533" s="1"/>
      <c r="AE533" s="1"/>
      <c r="AF533" s="1"/>
      <c r="AG533" s="1"/>
      <c r="AH533" s="35" t="s">
        <v>665</v>
      </c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  <c r="CA533" s="61"/>
      <c r="CB533" s="61"/>
      <c r="CC533" s="61"/>
      <c r="CD533" s="61"/>
      <c r="CE533" s="61"/>
      <c r="CF533" s="61"/>
      <c r="CG533" s="61"/>
      <c r="CH533" s="61"/>
      <c r="CI533" s="61"/>
      <c r="CJ533" s="61"/>
      <c r="CK533" s="61"/>
      <c r="CL533" s="61"/>
      <c r="CM533" s="61"/>
      <c r="CN533" s="61"/>
      <c r="CO533" s="61"/>
      <c r="CP533" s="61"/>
      <c r="CQ533" s="61"/>
      <c r="CR533" s="61"/>
      <c r="CS533" s="61"/>
      <c r="CT533" s="61"/>
      <c r="CU533" s="61"/>
      <c r="CV533" s="61"/>
    </row>
    <row r="534" spans="1:100" ht="38.4" customHeight="1" x14ac:dyDescent="0.3">
      <c r="A534" s="6">
        <v>531</v>
      </c>
      <c r="B534" s="7">
        <v>63843</v>
      </c>
      <c r="C534" s="40" t="s">
        <v>641</v>
      </c>
      <c r="D534" s="40"/>
      <c r="E534" s="40"/>
      <c r="F534" s="40"/>
      <c r="G534" s="40"/>
      <c r="H534" s="40"/>
      <c r="I534" s="3">
        <v>15</v>
      </c>
      <c r="J534" s="3">
        <f t="shared" si="101"/>
        <v>6</v>
      </c>
      <c r="K534" s="3">
        <v>15</v>
      </c>
      <c r="L534" s="3">
        <f t="shared" si="102"/>
        <v>6</v>
      </c>
      <c r="M534" s="3">
        <v>30</v>
      </c>
      <c r="N534" s="3">
        <f t="shared" si="109"/>
        <v>12</v>
      </c>
      <c r="O534" s="3">
        <v>20</v>
      </c>
      <c r="P534" s="3">
        <f t="shared" si="103"/>
        <v>12</v>
      </c>
      <c r="Q534" s="3">
        <v>20</v>
      </c>
      <c r="R534" s="3">
        <f t="shared" si="104"/>
        <v>12</v>
      </c>
      <c r="S534" s="3">
        <v>20</v>
      </c>
      <c r="T534" s="3">
        <f t="shared" si="105"/>
        <v>12</v>
      </c>
      <c r="U534" s="3">
        <f t="shared" si="106"/>
        <v>60</v>
      </c>
      <c r="V534" s="3"/>
      <c r="W534" s="6"/>
      <c r="X534" s="3">
        <f t="shared" si="112"/>
        <v>0</v>
      </c>
      <c r="Y534" s="3">
        <v>0</v>
      </c>
      <c r="Z534" s="3">
        <f t="shared" si="107"/>
        <v>60</v>
      </c>
      <c r="AA534" s="10">
        <v>400000</v>
      </c>
      <c r="AB534" s="10"/>
      <c r="AC534" s="10">
        <f t="shared" si="100"/>
        <v>200000</v>
      </c>
      <c r="AD534" s="1"/>
      <c r="AE534" s="1"/>
      <c r="AF534" s="1"/>
      <c r="AG534" s="1"/>
      <c r="AH534" s="35" t="s">
        <v>665</v>
      </c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  <c r="BX534" s="61"/>
      <c r="BY534" s="61"/>
      <c r="BZ534" s="61"/>
      <c r="CA534" s="61"/>
      <c r="CB534" s="61"/>
      <c r="CC534" s="61"/>
      <c r="CD534" s="61"/>
      <c r="CE534" s="61"/>
      <c r="CF534" s="61"/>
      <c r="CG534" s="61"/>
      <c r="CH534" s="61"/>
      <c r="CI534" s="61"/>
      <c r="CJ534" s="61"/>
      <c r="CK534" s="61"/>
      <c r="CL534" s="61"/>
      <c r="CM534" s="61"/>
      <c r="CN534" s="61"/>
      <c r="CO534" s="61"/>
      <c r="CP534" s="61"/>
      <c r="CQ534" s="61"/>
      <c r="CR534" s="61"/>
      <c r="CS534" s="61"/>
      <c r="CT534" s="61"/>
      <c r="CU534" s="61"/>
      <c r="CV534" s="61"/>
    </row>
    <row r="535" spans="1:100" ht="38.4" customHeight="1" x14ac:dyDescent="0.3">
      <c r="A535" s="3">
        <v>532</v>
      </c>
      <c r="B535" s="7">
        <v>63852</v>
      </c>
      <c r="C535" s="40" t="s">
        <v>646</v>
      </c>
      <c r="D535" s="40"/>
      <c r="E535" s="40"/>
      <c r="F535" s="40"/>
      <c r="G535" s="40"/>
      <c r="H535" s="40"/>
      <c r="I535" s="3">
        <v>15</v>
      </c>
      <c r="J535" s="3">
        <f t="shared" si="101"/>
        <v>6</v>
      </c>
      <c r="K535" s="3">
        <v>15</v>
      </c>
      <c r="L535" s="3">
        <f t="shared" si="102"/>
        <v>6</v>
      </c>
      <c r="M535" s="3">
        <v>30</v>
      </c>
      <c r="N535" s="3">
        <f t="shared" si="109"/>
        <v>12</v>
      </c>
      <c r="O535" s="3">
        <v>20</v>
      </c>
      <c r="P535" s="3">
        <f t="shared" si="103"/>
        <v>12</v>
      </c>
      <c r="Q535" s="3">
        <v>20</v>
      </c>
      <c r="R535" s="3">
        <f t="shared" si="104"/>
        <v>12</v>
      </c>
      <c r="S535" s="3">
        <v>20</v>
      </c>
      <c r="T535" s="3">
        <f t="shared" si="105"/>
        <v>12</v>
      </c>
      <c r="U535" s="3">
        <f t="shared" si="106"/>
        <v>60</v>
      </c>
      <c r="V535" s="3"/>
      <c r="W535" s="6"/>
      <c r="X535" s="3">
        <f t="shared" si="112"/>
        <v>0</v>
      </c>
      <c r="Y535" s="3">
        <v>0</v>
      </c>
      <c r="Z535" s="3">
        <f t="shared" si="107"/>
        <v>60</v>
      </c>
      <c r="AA535" s="10">
        <v>52015</v>
      </c>
      <c r="AB535" s="10"/>
      <c r="AC535" s="10">
        <f t="shared" si="100"/>
        <v>26007.5</v>
      </c>
      <c r="AD535" s="1"/>
      <c r="AE535" s="1"/>
      <c r="AF535" s="1"/>
      <c r="AG535" s="1"/>
      <c r="AH535" s="35" t="s">
        <v>665</v>
      </c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  <c r="BX535" s="61"/>
      <c r="BY535" s="61"/>
      <c r="BZ535" s="61"/>
      <c r="CA535" s="61"/>
      <c r="CB535" s="61"/>
      <c r="CC535" s="61"/>
      <c r="CD535" s="61"/>
      <c r="CE535" s="61"/>
      <c r="CF535" s="61"/>
      <c r="CG535" s="61"/>
      <c r="CH535" s="61"/>
      <c r="CI535" s="61"/>
      <c r="CJ535" s="61"/>
      <c r="CK535" s="61"/>
      <c r="CL535" s="61"/>
      <c r="CM535" s="61"/>
      <c r="CN535" s="61"/>
      <c r="CO535" s="61"/>
      <c r="CP535" s="61"/>
      <c r="CQ535" s="61"/>
      <c r="CR535" s="61"/>
      <c r="CS535" s="61"/>
      <c r="CT535" s="61"/>
      <c r="CU535" s="61"/>
      <c r="CV535" s="61"/>
    </row>
    <row r="536" spans="1:100" ht="38.4" customHeight="1" x14ac:dyDescent="0.3">
      <c r="A536" s="3">
        <v>533</v>
      </c>
      <c r="B536" s="7">
        <v>63019</v>
      </c>
      <c r="C536" s="40" t="s">
        <v>344</v>
      </c>
      <c r="D536" s="40"/>
      <c r="E536" s="40"/>
      <c r="F536" s="40"/>
      <c r="G536" s="40"/>
      <c r="H536" s="40"/>
      <c r="I536" s="3">
        <v>7.5</v>
      </c>
      <c r="J536" s="3">
        <f t="shared" si="101"/>
        <v>3</v>
      </c>
      <c r="K536" s="3">
        <v>22</v>
      </c>
      <c r="L536" s="3">
        <f t="shared" si="102"/>
        <v>8.8000000000000007</v>
      </c>
      <c r="M536" s="3">
        <v>30</v>
      </c>
      <c r="N536" s="3">
        <f t="shared" si="109"/>
        <v>12</v>
      </c>
      <c r="O536" s="3">
        <v>20</v>
      </c>
      <c r="P536" s="3">
        <f t="shared" si="103"/>
        <v>12</v>
      </c>
      <c r="Q536" s="3">
        <v>20</v>
      </c>
      <c r="R536" s="3">
        <f t="shared" si="104"/>
        <v>12</v>
      </c>
      <c r="S536" s="3">
        <v>20</v>
      </c>
      <c r="T536" s="3">
        <f t="shared" si="105"/>
        <v>12</v>
      </c>
      <c r="U536" s="3">
        <f t="shared" si="106"/>
        <v>59.8</v>
      </c>
      <c r="V536" s="3"/>
      <c r="W536" s="6"/>
      <c r="X536" s="3">
        <f t="shared" si="112"/>
        <v>0</v>
      </c>
      <c r="Y536" s="3">
        <v>0</v>
      </c>
      <c r="Z536" s="3">
        <f t="shared" si="107"/>
        <v>59.8</v>
      </c>
      <c r="AA536" s="10">
        <v>75933.59</v>
      </c>
      <c r="AB536" s="10"/>
      <c r="AC536" s="10">
        <f t="shared" si="100"/>
        <v>37966.794999999998</v>
      </c>
      <c r="AD536" s="1"/>
      <c r="AE536" s="1"/>
      <c r="AF536" s="1"/>
      <c r="AG536" s="1"/>
      <c r="AH536" s="35" t="s">
        <v>665</v>
      </c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  <c r="BX536" s="61"/>
      <c r="BY536" s="61"/>
      <c r="BZ536" s="61"/>
      <c r="CA536" s="61"/>
      <c r="CB536" s="61"/>
      <c r="CC536" s="61"/>
      <c r="CD536" s="61"/>
      <c r="CE536" s="61"/>
      <c r="CF536" s="61"/>
      <c r="CG536" s="61"/>
      <c r="CH536" s="61"/>
      <c r="CI536" s="61"/>
      <c r="CJ536" s="61"/>
      <c r="CK536" s="61"/>
      <c r="CL536" s="61"/>
      <c r="CM536" s="61"/>
      <c r="CN536" s="61"/>
      <c r="CO536" s="61"/>
      <c r="CP536" s="61"/>
      <c r="CQ536" s="61"/>
      <c r="CR536" s="61"/>
      <c r="CS536" s="61"/>
      <c r="CT536" s="61"/>
      <c r="CU536" s="61"/>
      <c r="CV536" s="61"/>
    </row>
    <row r="537" spans="1:100" ht="38.4" customHeight="1" x14ac:dyDescent="0.3">
      <c r="A537" s="3">
        <v>534</v>
      </c>
      <c r="B537" s="7">
        <v>63678</v>
      </c>
      <c r="C537" s="40" t="s">
        <v>583</v>
      </c>
      <c r="D537" s="40"/>
      <c r="E537" s="40"/>
      <c r="F537" s="40"/>
      <c r="G537" s="40"/>
      <c r="H537" s="40"/>
      <c r="I537" s="3">
        <v>22</v>
      </c>
      <c r="J537" s="3">
        <f t="shared" si="101"/>
        <v>8.8000000000000007</v>
      </c>
      <c r="K537" s="3">
        <v>22</v>
      </c>
      <c r="L537" s="3">
        <f t="shared" si="102"/>
        <v>8.8000000000000007</v>
      </c>
      <c r="M537" s="3">
        <v>0</v>
      </c>
      <c r="N537" s="3">
        <f t="shared" si="109"/>
        <v>0</v>
      </c>
      <c r="O537" s="3">
        <v>30</v>
      </c>
      <c r="P537" s="3">
        <f t="shared" si="103"/>
        <v>18</v>
      </c>
      <c r="Q537" s="3">
        <v>20</v>
      </c>
      <c r="R537" s="3">
        <f t="shared" si="104"/>
        <v>12</v>
      </c>
      <c r="S537" s="3">
        <v>20</v>
      </c>
      <c r="T537" s="3">
        <f t="shared" si="105"/>
        <v>12</v>
      </c>
      <c r="U537" s="3">
        <f t="shared" si="106"/>
        <v>59.6</v>
      </c>
      <c r="V537" s="3"/>
      <c r="W537" s="6"/>
      <c r="X537" s="3">
        <f t="shared" si="112"/>
        <v>0</v>
      </c>
      <c r="Y537" s="3">
        <v>0</v>
      </c>
      <c r="Z537" s="3">
        <f t="shared" si="107"/>
        <v>59.6</v>
      </c>
      <c r="AA537" s="10">
        <v>150000</v>
      </c>
      <c r="AB537" s="10"/>
      <c r="AC537" s="10">
        <f t="shared" si="100"/>
        <v>75000</v>
      </c>
      <c r="AD537" s="1"/>
      <c r="AE537" s="1"/>
      <c r="AF537" s="1"/>
      <c r="AG537" s="1"/>
      <c r="AH537" s="35" t="s">
        <v>665</v>
      </c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  <c r="BX537" s="61"/>
      <c r="BY537" s="61"/>
      <c r="BZ537" s="61"/>
      <c r="CA537" s="61"/>
      <c r="CB537" s="61"/>
      <c r="CC537" s="61"/>
      <c r="CD537" s="61"/>
      <c r="CE537" s="61"/>
      <c r="CF537" s="61"/>
      <c r="CG537" s="61"/>
      <c r="CH537" s="61"/>
      <c r="CI537" s="61"/>
      <c r="CJ537" s="61"/>
      <c r="CK537" s="61"/>
      <c r="CL537" s="61"/>
      <c r="CM537" s="61"/>
      <c r="CN537" s="61"/>
      <c r="CO537" s="61"/>
      <c r="CP537" s="61"/>
      <c r="CQ537" s="61"/>
      <c r="CR537" s="61"/>
      <c r="CS537" s="61"/>
      <c r="CT537" s="61"/>
      <c r="CU537" s="61"/>
      <c r="CV537" s="61"/>
    </row>
    <row r="538" spans="1:100" ht="38.4" customHeight="1" x14ac:dyDescent="0.3">
      <c r="A538" s="6">
        <v>535</v>
      </c>
      <c r="B538" s="7">
        <v>62594</v>
      </c>
      <c r="C538" s="40" t="s">
        <v>224</v>
      </c>
      <c r="D538" s="40"/>
      <c r="E538" s="40"/>
      <c r="F538" s="40"/>
      <c r="G538" s="40"/>
      <c r="H538" s="40"/>
      <c r="I538" s="3">
        <v>15</v>
      </c>
      <c r="J538" s="3">
        <f t="shared" si="101"/>
        <v>6</v>
      </c>
      <c r="K538" s="3">
        <v>7.5</v>
      </c>
      <c r="L538" s="3">
        <f t="shared" si="102"/>
        <v>3</v>
      </c>
      <c r="M538" s="3">
        <v>30</v>
      </c>
      <c r="N538" s="3">
        <f t="shared" si="109"/>
        <v>12</v>
      </c>
      <c r="O538" s="3">
        <v>20</v>
      </c>
      <c r="P538" s="3">
        <f t="shared" si="103"/>
        <v>12</v>
      </c>
      <c r="Q538" s="3">
        <v>20</v>
      </c>
      <c r="R538" s="3">
        <f t="shared" si="104"/>
        <v>12</v>
      </c>
      <c r="S538" s="3">
        <v>20</v>
      </c>
      <c r="T538" s="3">
        <f t="shared" si="105"/>
        <v>12</v>
      </c>
      <c r="U538" s="3">
        <f t="shared" si="106"/>
        <v>57</v>
      </c>
      <c r="V538" s="3"/>
      <c r="W538" s="6"/>
      <c r="X538" s="3">
        <f t="shared" si="112"/>
        <v>0</v>
      </c>
      <c r="Y538" s="3">
        <v>2.5</v>
      </c>
      <c r="Z538" s="3">
        <f t="shared" si="107"/>
        <v>59.5</v>
      </c>
      <c r="AA538" s="10">
        <v>69186.62</v>
      </c>
      <c r="AB538" s="10"/>
      <c r="AC538" s="10">
        <f t="shared" si="100"/>
        <v>34593.31</v>
      </c>
      <c r="AD538" s="1"/>
      <c r="AE538" s="1"/>
      <c r="AF538" s="1"/>
      <c r="AG538" s="1"/>
      <c r="AH538" s="35" t="s">
        <v>665</v>
      </c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  <c r="BM538" s="61"/>
      <c r="BN538" s="61"/>
      <c r="BO538" s="61"/>
      <c r="BP538" s="61"/>
      <c r="BQ538" s="61"/>
      <c r="BR538" s="61"/>
      <c r="BS538" s="61"/>
      <c r="BT538" s="61"/>
      <c r="BU538" s="61"/>
      <c r="BV538" s="61"/>
      <c r="BW538" s="61"/>
      <c r="BX538" s="61"/>
      <c r="BY538" s="61"/>
      <c r="BZ538" s="61"/>
      <c r="CA538" s="61"/>
      <c r="CB538" s="61"/>
      <c r="CC538" s="61"/>
      <c r="CD538" s="61"/>
      <c r="CE538" s="61"/>
      <c r="CF538" s="61"/>
      <c r="CG538" s="61"/>
      <c r="CH538" s="61"/>
      <c r="CI538" s="61"/>
      <c r="CJ538" s="61"/>
      <c r="CK538" s="61"/>
      <c r="CL538" s="61"/>
      <c r="CM538" s="61"/>
      <c r="CN538" s="61"/>
      <c r="CO538" s="61"/>
      <c r="CP538" s="61"/>
      <c r="CQ538" s="61"/>
      <c r="CR538" s="61"/>
      <c r="CS538" s="61"/>
      <c r="CT538" s="61"/>
      <c r="CU538" s="61"/>
      <c r="CV538" s="61"/>
    </row>
    <row r="539" spans="1:100" ht="38.4" customHeight="1" x14ac:dyDescent="0.3">
      <c r="A539" s="3">
        <v>536</v>
      </c>
      <c r="B539" s="7">
        <v>63349</v>
      </c>
      <c r="C539" s="40" t="s">
        <v>653</v>
      </c>
      <c r="D539" s="40"/>
      <c r="E539" s="40"/>
      <c r="F539" s="40"/>
      <c r="G539" s="40"/>
      <c r="H539" s="40"/>
      <c r="I539" s="4">
        <v>15</v>
      </c>
      <c r="J539" s="3">
        <f>I539/100*40</f>
        <v>6</v>
      </c>
      <c r="K539" s="4">
        <v>15</v>
      </c>
      <c r="L539" s="3">
        <f>K539/100*40</f>
        <v>6</v>
      </c>
      <c r="M539" s="3">
        <v>40</v>
      </c>
      <c r="N539" s="3">
        <f>M539/100*40</f>
        <v>16</v>
      </c>
      <c r="O539" s="4">
        <v>10</v>
      </c>
      <c r="P539" s="3">
        <f>O539/100*60</f>
        <v>6</v>
      </c>
      <c r="Q539" s="4">
        <v>20</v>
      </c>
      <c r="R539" s="3">
        <f>Q539/100*60</f>
        <v>12</v>
      </c>
      <c r="S539" s="3">
        <v>20</v>
      </c>
      <c r="T539" s="3">
        <f>S539/100*60</f>
        <v>12</v>
      </c>
      <c r="U539" s="3">
        <f>J539+L539+N539+P539+R539+T539</f>
        <v>58</v>
      </c>
      <c r="V539" s="3"/>
      <c r="W539" s="6"/>
      <c r="X539" s="3">
        <f>+V539+W539</f>
        <v>0</v>
      </c>
      <c r="Y539" s="3">
        <v>0</v>
      </c>
      <c r="Z539" s="3">
        <f>Y539+X539+U539</f>
        <v>58</v>
      </c>
      <c r="AA539" s="10">
        <v>267500</v>
      </c>
      <c r="AB539" s="10"/>
      <c r="AC539" s="10">
        <f>AA539/2</f>
        <v>133750</v>
      </c>
      <c r="AD539" s="1"/>
      <c r="AE539" s="1"/>
      <c r="AF539" s="1"/>
      <c r="AG539" s="1"/>
      <c r="AH539" s="35" t="s">
        <v>665</v>
      </c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  <c r="BX539" s="61"/>
      <c r="BY539" s="61"/>
      <c r="BZ539" s="61"/>
      <c r="CA539" s="61"/>
      <c r="CB539" s="61"/>
      <c r="CC539" s="61"/>
      <c r="CD539" s="61"/>
      <c r="CE539" s="61"/>
      <c r="CF539" s="61"/>
      <c r="CG539" s="61"/>
      <c r="CH539" s="61"/>
      <c r="CI539" s="61"/>
      <c r="CJ539" s="61"/>
      <c r="CK539" s="61"/>
      <c r="CL539" s="61"/>
      <c r="CM539" s="61"/>
      <c r="CN539" s="61"/>
      <c r="CO539" s="61"/>
      <c r="CP539" s="61"/>
      <c r="CQ539" s="61"/>
      <c r="CR539" s="61"/>
      <c r="CS539" s="61"/>
      <c r="CT539" s="61"/>
      <c r="CU539" s="61"/>
      <c r="CV539" s="61"/>
    </row>
    <row r="540" spans="1:100" ht="38.4" customHeight="1" x14ac:dyDescent="0.3">
      <c r="A540" s="3">
        <v>537</v>
      </c>
      <c r="B540" s="7">
        <v>63798</v>
      </c>
      <c r="C540" s="40" t="s">
        <v>126</v>
      </c>
      <c r="D540" s="40"/>
      <c r="E540" s="40"/>
      <c r="F540" s="40"/>
      <c r="G540" s="40"/>
      <c r="H540" s="40"/>
      <c r="I540" s="3">
        <v>15</v>
      </c>
      <c r="J540" s="3">
        <f t="shared" si="101"/>
        <v>6</v>
      </c>
      <c r="K540" s="3">
        <v>15</v>
      </c>
      <c r="L540" s="3">
        <f t="shared" si="102"/>
        <v>6</v>
      </c>
      <c r="M540" s="3">
        <v>40</v>
      </c>
      <c r="N540" s="3">
        <f t="shared" si="109"/>
        <v>16</v>
      </c>
      <c r="O540" s="3">
        <v>20</v>
      </c>
      <c r="P540" s="3">
        <f t="shared" si="103"/>
        <v>12</v>
      </c>
      <c r="Q540" s="3">
        <v>10</v>
      </c>
      <c r="R540" s="3">
        <f t="shared" si="104"/>
        <v>6</v>
      </c>
      <c r="S540" s="3">
        <v>20</v>
      </c>
      <c r="T540" s="3">
        <f t="shared" si="105"/>
        <v>12</v>
      </c>
      <c r="U540" s="3">
        <f t="shared" si="106"/>
        <v>58</v>
      </c>
      <c r="V540" s="3"/>
      <c r="W540" s="6"/>
      <c r="X540" s="3">
        <v>0</v>
      </c>
      <c r="Y540" s="3">
        <v>0</v>
      </c>
      <c r="Z540" s="3">
        <f t="shared" si="107"/>
        <v>58</v>
      </c>
      <c r="AA540" s="10">
        <v>132440.45000000001</v>
      </c>
      <c r="AB540" s="10"/>
      <c r="AC540" s="10">
        <f t="shared" si="100"/>
        <v>66220.225000000006</v>
      </c>
      <c r="AD540" s="1"/>
      <c r="AE540" s="1"/>
      <c r="AF540" s="1"/>
      <c r="AG540" s="1"/>
      <c r="AH540" s="35" t="s">
        <v>665</v>
      </c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  <c r="CA540" s="61"/>
      <c r="CB540" s="61"/>
      <c r="CC540" s="61"/>
      <c r="CD540" s="61"/>
      <c r="CE540" s="61"/>
      <c r="CF540" s="61"/>
      <c r="CG540" s="61"/>
      <c r="CH540" s="61"/>
      <c r="CI540" s="61"/>
      <c r="CJ540" s="61"/>
      <c r="CK540" s="61"/>
      <c r="CL540" s="61"/>
      <c r="CM540" s="61"/>
      <c r="CN540" s="61"/>
      <c r="CO540" s="61"/>
      <c r="CP540" s="61"/>
      <c r="CQ540" s="61"/>
      <c r="CR540" s="61"/>
      <c r="CS540" s="61"/>
      <c r="CT540" s="61"/>
      <c r="CU540" s="61"/>
      <c r="CV540" s="61"/>
    </row>
    <row r="541" spans="1:100" ht="38.4" customHeight="1" x14ac:dyDescent="0.3">
      <c r="A541" s="3">
        <v>538</v>
      </c>
      <c r="B541" s="7">
        <v>63872</v>
      </c>
      <c r="C541" s="40" t="s">
        <v>154</v>
      </c>
      <c r="D541" s="40"/>
      <c r="E541" s="40"/>
      <c r="F541" s="40"/>
      <c r="G541" s="40"/>
      <c r="H541" s="40"/>
      <c r="I541" s="3">
        <v>15</v>
      </c>
      <c r="J541" s="3">
        <f t="shared" si="101"/>
        <v>6</v>
      </c>
      <c r="K541" s="3">
        <v>15</v>
      </c>
      <c r="L541" s="3">
        <f t="shared" si="102"/>
        <v>6</v>
      </c>
      <c r="M541" s="3">
        <v>40</v>
      </c>
      <c r="N541" s="3">
        <f t="shared" si="109"/>
        <v>16</v>
      </c>
      <c r="O541" s="3">
        <v>20</v>
      </c>
      <c r="P541" s="3">
        <f t="shared" si="103"/>
        <v>12</v>
      </c>
      <c r="Q541" s="3">
        <v>10</v>
      </c>
      <c r="R541" s="3">
        <f t="shared" si="104"/>
        <v>6</v>
      </c>
      <c r="S541" s="3">
        <v>20</v>
      </c>
      <c r="T541" s="3">
        <f t="shared" si="105"/>
        <v>12</v>
      </c>
      <c r="U541" s="3">
        <f t="shared" si="106"/>
        <v>58</v>
      </c>
      <c r="V541" s="3"/>
      <c r="W541" s="6"/>
      <c r="X541" s="3">
        <v>0</v>
      </c>
      <c r="Y541" s="3">
        <v>0</v>
      </c>
      <c r="Z541" s="3">
        <f t="shared" si="107"/>
        <v>58</v>
      </c>
      <c r="AA541" s="10">
        <v>60000</v>
      </c>
      <c r="AB541" s="10"/>
      <c r="AC541" s="10">
        <f t="shared" si="100"/>
        <v>30000</v>
      </c>
      <c r="AD541" s="1"/>
      <c r="AE541" s="1"/>
      <c r="AF541" s="1"/>
      <c r="AG541" s="1"/>
      <c r="AH541" s="35" t="s">
        <v>665</v>
      </c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  <c r="BX541" s="61"/>
      <c r="BY541" s="61"/>
      <c r="BZ541" s="61"/>
      <c r="CA541" s="61"/>
      <c r="CB541" s="61"/>
      <c r="CC541" s="61"/>
      <c r="CD541" s="61"/>
      <c r="CE541" s="61"/>
      <c r="CF541" s="61"/>
      <c r="CG541" s="61"/>
      <c r="CH541" s="61"/>
      <c r="CI541" s="61"/>
      <c r="CJ541" s="61"/>
      <c r="CK541" s="61"/>
      <c r="CL541" s="61"/>
      <c r="CM541" s="61"/>
      <c r="CN541" s="61"/>
      <c r="CO541" s="61"/>
      <c r="CP541" s="61"/>
      <c r="CQ541" s="61"/>
      <c r="CR541" s="61"/>
      <c r="CS541" s="61"/>
      <c r="CT541" s="61"/>
      <c r="CU541" s="61"/>
      <c r="CV541" s="61"/>
    </row>
    <row r="542" spans="1:100" ht="38.4" customHeight="1" x14ac:dyDescent="0.3">
      <c r="A542" s="6">
        <v>539</v>
      </c>
      <c r="B542" s="7">
        <v>62417</v>
      </c>
      <c r="C542" s="40" t="s">
        <v>172</v>
      </c>
      <c r="D542" s="40"/>
      <c r="E542" s="40"/>
      <c r="F542" s="40"/>
      <c r="G542" s="40"/>
      <c r="H542" s="40"/>
      <c r="I542" s="3">
        <v>15</v>
      </c>
      <c r="J542" s="3">
        <f t="shared" si="101"/>
        <v>6</v>
      </c>
      <c r="K542" s="3">
        <v>15</v>
      </c>
      <c r="L542" s="3">
        <f t="shared" si="102"/>
        <v>6</v>
      </c>
      <c r="M542" s="3">
        <v>40</v>
      </c>
      <c r="N542" s="3">
        <f t="shared" si="109"/>
        <v>16</v>
      </c>
      <c r="O542" s="3">
        <v>20</v>
      </c>
      <c r="P542" s="3">
        <f t="shared" si="103"/>
        <v>12</v>
      </c>
      <c r="Q542" s="3">
        <v>10</v>
      </c>
      <c r="R542" s="3">
        <f t="shared" si="104"/>
        <v>6</v>
      </c>
      <c r="S542" s="3">
        <v>20</v>
      </c>
      <c r="T542" s="3">
        <f t="shared" si="105"/>
        <v>12</v>
      </c>
      <c r="U542" s="3">
        <f t="shared" si="106"/>
        <v>58</v>
      </c>
      <c r="V542" s="3"/>
      <c r="W542" s="6"/>
      <c r="X542" s="3">
        <f t="shared" ref="X542:X556" si="113">+V542+W542</f>
        <v>0</v>
      </c>
      <c r="Y542" s="3">
        <v>0</v>
      </c>
      <c r="Z542" s="3">
        <f t="shared" si="107"/>
        <v>58</v>
      </c>
      <c r="AA542" s="10">
        <v>75500</v>
      </c>
      <c r="AB542" s="10"/>
      <c r="AC542" s="10">
        <f t="shared" si="100"/>
        <v>37750</v>
      </c>
      <c r="AD542" s="1"/>
      <c r="AE542" s="1"/>
      <c r="AF542" s="1"/>
      <c r="AG542" s="1"/>
      <c r="AH542" s="35" t="s">
        <v>665</v>
      </c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  <c r="BX542" s="61"/>
      <c r="BY542" s="61"/>
      <c r="BZ542" s="61"/>
      <c r="CA542" s="61"/>
      <c r="CB542" s="61"/>
      <c r="CC542" s="61"/>
      <c r="CD542" s="61"/>
      <c r="CE542" s="61"/>
      <c r="CF542" s="61"/>
      <c r="CG542" s="61"/>
      <c r="CH542" s="61"/>
      <c r="CI542" s="61"/>
      <c r="CJ542" s="61"/>
      <c r="CK542" s="61"/>
      <c r="CL542" s="61"/>
      <c r="CM542" s="61"/>
      <c r="CN542" s="61"/>
      <c r="CO542" s="61"/>
      <c r="CP542" s="61"/>
      <c r="CQ542" s="61"/>
      <c r="CR542" s="61"/>
      <c r="CS542" s="61"/>
      <c r="CT542" s="61"/>
      <c r="CU542" s="61"/>
      <c r="CV542" s="61"/>
    </row>
    <row r="543" spans="1:100" ht="38.4" customHeight="1" x14ac:dyDescent="0.3">
      <c r="A543" s="3">
        <v>540</v>
      </c>
      <c r="B543" s="7">
        <v>62527</v>
      </c>
      <c r="C543" s="40" t="s">
        <v>200</v>
      </c>
      <c r="D543" s="40"/>
      <c r="E543" s="40"/>
      <c r="F543" s="40"/>
      <c r="G543" s="40"/>
      <c r="H543" s="40"/>
      <c r="I543" s="3">
        <v>15</v>
      </c>
      <c r="J543" s="3">
        <f t="shared" si="101"/>
        <v>6</v>
      </c>
      <c r="K543" s="3">
        <v>15</v>
      </c>
      <c r="L543" s="3">
        <f t="shared" si="102"/>
        <v>6</v>
      </c>
      <c r="M543" s="3">
        <v>40</v>
      </c>
      <c r="N543" s="3">
        <f t="shared" si="109"/>
        <v>16</v>
      </c>
      <c r="O543" s="3">
        <v>10</v>
      </c>
      <c r="P543" s="3">
        <f t="shared" si="103"/>
        <v>6</v>
      </c>
      <c r="Q543" s="3">
        <v>20</v>
      </c>
      <c r="R543" s="3">
        <f t="shared" si="104"/>
        <v>12</v>
      </c>
      <c r="S543" s="3">
        <v>20</v>
      </c>
      <c r="T543" s="3">
        <f t="shared" si="105"/>
        <v>12</v>
      </c>
      <c r="U543" s="3">
        <f t="shared" si="106"/>
        <v>58</v>
      </c>
      <c r="V543" s="3"/>
      <c r="W543" s="6"/>
      <c r="X543" s="3">
        <f t="shared" si="113"/>
        <v>0</v>
      </c>
      <c r="Y543" s="3">
        <v>0</v>
      </c>
      <c r="Z543" s="3">
        <f t="shared" si="107"/>
        <v>58</v>
      </c>
      <c r="AA543" s="10">
        <v>123050</v>
      </c>
      <c r="AB543" s="10"/>
      <c r="AC543" s="10">
        <f t="shared" si="100"/>
        <v>61525</v>
      </c>
      <c r="AD543" s="1"/>
      <c r="AE543" s="1"/>
      <c r="AF543" s="1"/>
      <c r="AG543" s="1"/>
      <c r="AH543" s="35" t="s">
        <v>665</v>
      </c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  <c r="BM543" s="61"/>
      <c r="BN543" s="61"/>
      <c r="BO543" s="61"/>
      <c r="BP543" s="61"/>
      <c r="BQ543" s="61"/>
      <c r="BR543" s="61"/>
      <c r="BS543" s="61"/>
      <c r="BT543" s="61"/>
      <c r="BU543" s="61"/>
      <c r="BV543" s="61"/>
      <c r="BW543" s="61"/>
      <c r="BX543" s="61"/>
      <c r="BY543" s="61"/>
      <c r="BZ543" s="61"/>
      <c r="CA543" s="61"/>
      <c r="CB543" s="61"/>
      <c r="CC543" s="61"/>
      <c r="CD543" s="61"/>
      <c r="CE543" s="61"/>
      <c r="CF543" s="61"/>
      <c r="CG543" s="61"/>
      <c r="CH543" s="61"/>
      <c r="CI543" s="61"/>
      <c r="CJ543" s="61"/>
      <c r="CK543" s="61"/>
      <c r="CL543" s="61"/>
      <c r="CM543" s="61"/>
      <c r="CN543" s="61"/>
      <c r="CO543" s="61"/>
      <c r="CP543" s="61"/>
      <c r="CQ543" s="61"/>
      <c r="CR543" s="61"/>
      <c r="CS543" s="61"/>
      <c r="CT543" s="61"/>
      <c r="CU543" s="61"/>
      <c r="CV543" s="61"/>
    </row>
    <row r="544" spans="1:100" ht="38.4" customHeight="1" x14ac:dyDescent="0.3">
      <c r="A544" s="3">
        <v>541</v>
      </c>
      <c r="B544" s="7">
        <v>62561</v>
      </c>
      <c r="C544" s="40" t="s">
        <v>213</v>
      </c>
      <c r="D544" s="40"/>
      <c r="E544" s="40"/>
      <c r="F544" s="40"/>
      <c r="G544" s="40"/>
      <c r="H544" s="40"/>
      <c r="I544" s="3">
        <v>15</v>
      </c>
      <c r="J544" s="3">
        <f t="shared" si="101"/>
        <v>6</v>
      </c>
      <c r="K544" s="3">
        <v>15</v>
      </c>
      <c r="L544" s="3">
        <f t="shared" si="102"/>
        <v>6</v>
      </c>
      <c r="M544" s="3">
        <v>40</v>
      </c>
      <c r="N544" s="3">
        <f t="shared" si="109"/>
        <v>16</v>
      </c>
      <c r="O544" s="3">
        <v>20</v>
      </c>
      <c r="P544" s="3">
        <f t="shared" si="103"/>
        <v>12</v>
      </c>
      <c r="Q544" s="3">
        <v>10</v>
      </c>
      <c r="R544" s="3">
        <f t="shared" si="104"/>
        <v>6</v>
      </c>
      <c r="S544" s="3">
        <v>20</v>
      </c>
      <c r="T544" s="3">
        <f t="shared" si="105"/>
        <v>12</v>
      </c>
      <c r="U544" s="3">
        <f t="shared" si="106"/>
        <v>58</v>
      </c>
      <c r="V544" s="3"/>
      <c r="W544" s="6"/>
      <c r="X544" s="3">
        <f t="shared" si="113"/>
        <v>0</v>
      </c>
      <c r="Y544" s="3">
        <v>0</v>
      </c>
      <c r="Z544" s="3">
        <f t="shared" si="107"/>
        <v>58</v>
      </c>
      <c r="AA544" s="10">
        <v>42365.88</v>
      </c>
      <c r="AB544" s="10"/>
      <c r="AC544" s="10">
        <f t="shared" si="100"/>
        <v>21182.94</v>
      </c>
      <c r="AD544" s="1"/>
      <c r="AE544" s="1"/>
      <c r="AF544" s="1"/>
      <c r="AG544" s="1"/>
      <c r="AH544" s="35" t="s">
        <v>665</v>
      </c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  <c r="BX544" s="61"/>
      <c r="BY544" s="61"/>
      <c r="BZ544" s="61"/>
      <c r="CA544" s="61"/>
      <c r="CB544" s="61"/>
      <c r="CC544" s="61"/>
      <c r="CD544" s="61"/>
      <c r="CE544" s="61"/>
      <c r="CF544" s="61"/>
      <c r="CG544" s="61"/>
      <c r="CH544" s="61"/>
      <c r="CI544" s="61"/>
      <c r="CJ544" s="61"/>
      <c r="CK544" s="61"/>
      <c r="CL544" s="61"/>
      <c r="CM544" s="61"/>
      <c r="CN544" s="61"/>
      <c r="CO544" s="61"/>
      <c r="CP544" s="61"/>
      <c r="CQ544" s="61"/>
      <c r="CR544" s="61"/>
      <c r="CS544" s="61"/>
      <c r="CT544" s="61"/>
      <c r="CU544" s="61"/>
      <c r="CV544" s="61"/>
    </row>
    <row r="545" spans="1:100" ht="38.4" customHeight="1" x14ac:dyDescent="0.3">
      <c r="A545" s="3">
        <v>542</v>
      </c>
      <c r="B545" s="7">
        <v>62562</v>
      </c>
      <c r="C545" s="40" t="s">
        <v>214</v>
      </c>
      <c r="D545" s="40"/>
      <c r="E545" s="40"/>
      <c r="F545" s="40"/>
      <c r="G545" s="40"/>
      <c r="H545" s="40"/>
      <c r="I545" s="3">
        <v>15</v>
      </c>
      <c r="J545" s="3">
        <f t="shared" si="101"/>
        <v>6</v>
      </c>
      <c r="K545" s="3">
        <v>15</v>
      </c>
      <c r="L545" s="3">
        <f t="shared" si="102"/>
        <v>6</v>
      </c>
      <c r="M545" s="3">
        <v>40</v>
      </c>
      <c r="N545" s="3">
        <f t="shared" si="109"/>
        <v>16</v>
      </c>
      <c r="O545" s="3">
        <v>20</v>
      </c>
      <c r="P545" s="3">
        <f t="shared" si="103"/>
        <v>12</v>
      </c>
      <c r="Q545" s="3">
        <v>10</v>
      </c>
      <c r="R545" s="3">
        <f t="shared" si="104"/>
        <v>6</v>
      </c>
      <c r="S545" s="3">
        <v>20</v>
      </c>
      <c r="T545" s="3">
        <f t="shared" si="105"/>
        <v>12</v>
      </c>
      <c r="U545" s="3">
        <f t="shared" si="106"/>
        <v>58</v>
      </c>
      <c r="V545" s="3"/>
      <c r="W545" s="6"/>
      <c r="X545" s="3">
        <f t="shared" si="113"/>
        <v>0</v>
      </c>
      <c r="Y545" s="3">
        <v>0</v>
      </c>
      <c r="Z545" s="3">
        <f t="shared" si="107"/>
        <v>58</v>
      </c>
      <c r="AA545" s="10">
        <v>188453.74</v>
      </c>
      <c r="AB545" s="10"/>
      <c r="AC545" s="10">
        <f t="shared" ref="AC545:AC608" si="114">AA545/2</f>
        <v>94226.87</v>
      </c>
      <c r="AD545" s="1"/>
      <c r="AE545" s="1"/>
      <c r="AF545" s="1"/>
      <c r="AG545" s="1"/>
      <c r="AH545" s="35" t="s">
        <v>665</v>
      </c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  <c r="BX545" s="61"/>
      <c r="BY545" s="61"/>
      <c r="BZ545" s="61"/>
      <c r="CA545" s="61"/>
      <c r="CB545" s="61"/>
      <c r="CC545" s="61"/>
      <c r="CD545" s="61"/>
      <c r="CE545" s="61"/>
      <c r="CF545" s="61"/>
      <c r="CG545" s="61"/>
      <c r="CH545" s="61"/>
      <c r="CI545" s="61"/>
      <c r="CJ545" s="61"/>
      <c r="CK545" s="61"/>
      <c r="CL545" s="61"/>
      <c r="CM545" s="61"/>
      <c r="CN545" s="61"/>
      <c r="CO545" s="61"/>
      <c r="CP545" s="61"/>
      <c r="CQ545" s="61"/>
      <c r="CR545" s="61"/>
      <c r="CS545" s="61"/>
      <c r="CT545" s="61"/>
      <c r="CU545" s="61"/>
      <c r="CV545" s="61"/>
    </row>
    <row r="546" spans="1:100" ht="38.4" customHeight="1" x14ac:dyDescent="0.3">
      <c r="A546" s="6">
        <v>543</v>
      </c>
      <c r="B546" s="7">
        <v>62681</v>
      </c>
      <c r="C546" s="40" t="s">
        <v>252</v>
      </c>
      <c r="D546" s="40"/>
      <c r="E546" s="40"/>
      <c r="F546" s="40"/>
      <c r="G546" s="40"/>
      <c r="H546" s="40"/>
      <c r="I546" s="3">
        <v>15</v>
      </c>
      <c r="J546" s="3">
        <f t="shared" si="101"/>
        <v>6</v>
      </c>
      <c r="K546" s="3">
        <v>15</v>
      </c>
      <c r="L546" s="3">
        <f t="shared" si="102"/>
        <v>6</v>
      </c>
      <c r="M546" s="3">
        <v>40</v>
      </c>
      <c r="N546" s="3">
        <f t="shared" si="109"/>
        <v>16</v>
      </c>
      <c r="O546" s="3">
        <v>10</v>
      </c>
      <c r="P546" s="3">
        <f t="shared" si="103"/>
        <v>6</v>
      </c>
      <c r="Q546" s="3">
        <v>20</v>
      </c>
      <c r="R546" s="3">
        <f t="shared" si="104"/>
        <v>12</v>
      </c>
      <c r="S546" s="3">
        <v>20</v>
      </c>
      <c r="T546" s="3">
        <f t="shared" si="105"/>
        <v>12</v>
      </c>
      <c r="U546" s="3">
        <f t="shared" si="106"/>
        <v>58</v>
      </c>
      <c r="V546" s="3"/>
      <c r="W546" s="6"/>
      <c r="X546" s="3">
        <f t="shared" si="113"/>
        <v>0</v>
      </c>
      <c r="Y546" s="3">
        <v>0</v>
      </c>
      <c r="Z546" s="3">
        <f t="shared" si="107"/>
        <v>58</v>
      </c>
      <c r="AA546" s="10">
        <v>94094.12</v>
      </c>
      <c r="AB546" s="10"/>
      <c r="AC546" s="10">
        <f t="shared" si="114"/>
        <v>47047.06</v>
      </c>
      <c r="AD546" s="1"/>
      <c r="AE546" s="1"/>
      <c r="AF546" s="1"/>
      <c r="AG546" s="1"/>
      <c r="AH546" s="35" t="s">
        <v>665</v>
      </c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  <c r="BX546" s="61"/>
      <c r="BY546" s="61"/>
      <c r="BZ546" s="61"/>
      <c r="CA546" s="61"/>
      <c r="CB546" s="61"/>
      <c r="CC546" s="61"/>
      <c r="CD546" s="61"/>
      <c r="CE546" s="61"/>
      <c r="CF546" s="61"/>
      <c r="CG546" s="61"/>
      <c r="CH546" s="61"/>
      <c r="CI546" s="61"/>
      <c r="CJ546" s="61"/>
      <c r="CK546" s="61"/>
      <c r="CL546" s="61"/>
      <c r="CM546" s="61"/>
      <c r="CN546" s="61"/>
      <c r="CO546" s="61"/>
      <c r="CP546" s="61"/>
      <c r="CQ546" s="61"/>
      <c r="CR546" s="61"/>
      <c r="CS546" s="61"/>
      <c r="CT546" s="61"/>
      <c r="CU546" s="61"/>
      <c r="CV546" s="61"/>
    </row>
    <row r="547" spans="1:100" ht="38.4" customHeight="1" x14ac:dyDescent="0.3">
      <c r="A547" s="3">
        <v>544</v>
      </c>
      <c r="B547" s="7">
        <v>62817</v>
      </c>
      <c r="C547" s="40" t="s">
        <v>291</v>
      </c>
      <c r="D547" s="40"/>
      <c r="E547" s="40"/>
      <c r="F547" s="40"/>
      <c r="G547" s="40"/>
      <c r="H547" s="40"/>
      <c r="I547" s="3">
        <v>15</v>
      </c>
      <c r="J547" s="3">
        <f t="shared" ref="J547:J610" si="115">I547/100*40</f>
        <v>6</v>
      </c>
      <c r="K547" s="3">
        <v>30</v>
      </c>
      <c r="L547" s="3">
        <f t="shared" ref="L547:L610" si="116">K547/100*40</f>
        <v>12</v>
      </c>
      <c r="M547" s="3">
        <v>40</v>
      </c>
      <c r="N547" s="3">
        <f t="shared" si="109"/>
        <v>16</v>
      </c>
      <c r="O547" s="3">
        <v>10</v>
      </c>
      <c r="P547" s="3">
        <f t="shared" ref="P547:P610" si="117">O547/100*60</f>
        <v>6</v>
      </c>
      <c r="Q547" s="3">
        <v>10</v>
      </c>
      <c r="R547" s="3">
        <f t="shared" ref="R547:R610" si="118">Q547/100*60</f>
        <v>6</v>
      </c>
      <c r="S547" s="3">
        <v>20</v>
      </c>
      <c r="T547" s="3">
        <f t="shared" ref="T547:T610" si="119">S547/100*60</f>
        <v>12</v>
      </c>
      <c r="U547" s="3">
        <f t="shared" ref="U547:U610" si="120">J547+L547+N547+P547+R547+T547</f>
        <v>58</v>
      </c>
      <c r="V547" s="3"/>
      <c r="W547" s="6"/>
      <c r="X547" s="3">
        <f t="shared" si="113"/>
        <v>0</v>
      </c>
      <c r="Y547" s="3">
        <v>0</v>
      </c>
      <c r="Z547" s="3">
        <f t="shared" ref="Z547:Z610" si="121">Y547+X547+U547</f>
        <v>58</v>
      </c>
      <c r="AA547" s="10">
        <v>43000</v>
      </c>
      <c r="AB547" s="10"/>
      <c r="AC547" s="10">
        <f t="shared" si="114"/>
        <v>21500</v>
      </c>
      <c r="AD547" s="1"/>
      <c r="AE547" s="1"/>
      <c r="AF547" s="1"/>
      <c r="AG547" s="1"/>
      <c r="AH547" s="35" t="s">
        <v>665</v>
      </c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  <c r="BX547" s="61"/>
      <c r="BY547" s="61"/>
      <c r="BZ547" s="61"/>
      <c r="CA547" s="61"/>
      <c r="CB547" s="61"/>
      <c r="CC547" s="61"/>
      <c r="CD547" s="61"/>
      <c r="CE547" s="61"/>
      <c r="CF547" s="61"/>
      <c r="CG547" s="61"/>
      <c r="CH547" s="61"/>
      <c r="CI547" s="61"/>
      <c r="CJ547" s="61"/>
      <c r="CK547" s="61"/>
      <c r="CL547" s="61"/>
      <c r="CM547" s="61"/>
      <c r="CN547" s="61"/>
      <c r="CO547" s="61"/>
      <c r="CP547" s="61"/>
      <c r="CQ547" s="61"/>
      <c r="CR547" s="61"/>
      <c r="CS547" s="61"/>
      <c r="CT547" s="61"/>
      <c r="CU547" s="61"/>
      <c r="CV547" s="61"/>
    </row>
    <row r="548" spans="1:100" ht="38.4" customHeight="1" x14ac:dyDescent="0.3">
      <c r="A548" s="3">
        <v>545</v>
      </c>
      <c r="B548" s="7">
        <v>63226</v>
      </c>
      <c r="C548" s="40" t="s">
        <v>411</v>
      </c>
      <c r="D548" s="40"/>
      <c r="E548" s="40"/>
      <c r="F548" s="40"/>
      <c r="G548" s="40"/>
      <c r="H548" s="40"/>
      <c r="I548" s="3">
        <v>7.5</v>
      </c>
      <c r="J548" s="3">
        <f t="shared" si="115"/>
        <v>3</v>
      </c>
      <c r="K548" s="3">
        <v>7.5</v>
      </c>
      <c r="L548" s="3">
        <f t="shared" si="116"/>
        <v>3</v>
      </c>
      <c r="M548" s="3">
        <v>40</v>
      </c>
      <c r="N548" s="3">
        <f t="shared" si="109"/>
        <v>16</v>
      </c>
      <c r="O548" s="3">
        <v>20</v>
      </c>
      <c r="P548" s="3">
        <f t="shared" si="117"/>
        <v>12</v>
      </c>
      <c r="Q548" s="3">
        <v>20</v>
      </c>
      <c r="R548" s="3">
        <f t="shared" si="118"/>
        <v>12</v>
      </c>
      <c r="S548" s="3">
        <v>20</v>
      </c>
      <c r="T548" s="3">
        <f t="shared" si="119"/>
        <v>12</v>
      </c>
      <c r="U548" s="3">
        <f t="shared" si="120"/>
        <v>58</v>
      </c>
      <c r="V548" s="3"/>
      <c r="W548" s="6"/>
      <c r="X548" s="3">
        <f t="shared" si="113"/>
        <v>0</v>
      </c>
      <c r="Y548" s="3">
        <v>0</v>
      </c>
      <c r="Z548" s="3">
        <f t="shared" si="121"/>
        <v>58</v>
      </c>
      <c r="AA548" s="10">
        <v>46700.51</v>
      </c>
      <c r="AB548" s="10"/>
      <c r="AC548" s="10">
        <f t="shared" si="114"/>
        <v>23350.255000000001</v>
      </c>
      <c r="AD548" s="1"/>
      <c r="AE548" s="1"/>
      <c r="AF548" s="1"/>
      <c r="AG548" s="1"/>
      <c r="AH548" s="35" t="s">
        <v>665</v>
      </c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  <c r="BM548" s="61"/>
      <c r="BN548" s="61"/>
      <c r="BO548" s="61"/>
      <c r="BP548" s="61"/>
      <c r="BQ548" s="61"/>
      <c r="BR548" s="61"/>
      <c r="BS548" s="61"/>
      <c r="BT548" s="61"/>
      <c r="BU548" s="61"/>
      <c r="BV548" s="61"/>
      <c r="BW548" s="61"/>
      <c r="BX548" s="61"/>
      <c r="BY548" s="61"/>
      <c r="BZ548" s="61"/>
      <c r="CA548" s="61"/>
      <c r="CB548" s="61"/>
      <c r="CC548" s="61"/>
      <c r="CD548" s="61"/>
      <c r="CE548" s="61"/>
      <c r="CF548" s="61"/>
      <c r="CG548" s="61"/>
      <c r="CH548" s="61"/>
      <c r="CI548" s="61"/>
      <c r="CJ548" s="61"/>
      <c r="CK548" s="61"/>
      <c r="CL548" s="61"/>
      <c r="CM548" s="61"/>
      <c r="CN548" s="61"/>
      <c r="CO548" s="61"/>
      <c r="CP548" s="61"/>
      <c r="CQ548" s="61"/>
      <c r="CR548" s="61"/>
      <c r="CS548" s="61"/>
      <c r="CT548" s="61"/>
      <c r="CU548" s="61"/>
      <c r="CV548" s="61"/>
    </row>
    <row r="549" spans="1:100" ht="38.4" customHeight="1" x14ac:dyDescent="0.3">
      <c r="A549" s="3">
        <v>546</v>
      </c>
      <c r="B549" s="7">
        <v>63376</v>
      </c>
      <c r="C549" s="40" t="s">
        <v>445</v>
      </c>
      <c r="D549" s="40"/>
      <c r="E549" s="40"/>
      <c r="F549" s="40"/>
      <c r="G549" s="40"/>
      <c r="H549" s="40"/>
      <c r="I549" s="3">
        <v>15</v>
      </c>
      <c r="J549" s="3">
        <f t="shared" si="115"/>
        <v>6</v>
      </c>
      <c r="K549" s="3">
        <v>15</v>
      </c>
      <c r="L549" s="3">
        <f t="shared" si="116"/>
        <v>6</v>
      </c>
      <c r="M549" s="3">
        <v>40</v>
      </c>
      <c r="N549" s="3">
        <f t="shared" si="109"/>
        <v>16</v>
      </c>
      <c r="O549" s="3">
        <v>20</v>
      </c>
      <c r="P549" s="3">
        <f t="shared" si="117"/>
        <v>12</v>
      </c>
      <c r="Q549" s="3">
        <v>10</v>
      </c>
      <c r="R549" s="3">
        <f t="shared" si="118"/>
        <v>6</v>
      </c>
      <c r="S549" s="3">
        <v>20</v>
      </c>
      <c r="T549" s="3">
        <f t="shared" si="119"/>
        <v>12</v>
      </c>
      <c r="U549" s="3">
        <f t="shared" si="120"/>
        <v>58</v>
      </c>
      <c r="V549" s="3"/>
      <c r="W549" s="6"/>
      <c r="X549" s="3">
        <f t="shared" si="113"/>
        <v>0</v>
      </c>
      <c r="Y549" s="3">
        <v>0</v>
      </c>
      <c r="Z549" s="3">
        <f t="shared" si="121"/>
        <v>58</v>
      </c>
      <c r="AA549" s="10">
        <v>356004.44</v>
      </c>
      <c r="AB549" s="10"/>
      <c r="AC549" s="10">
        <f t="shared" si="114"/>
        <v>178002.22</v>
      </c>
      <c r="AD549" s="1"/>
      <c r="AE549" s="1"/>
      <c r="AF549" s="1"/>
      <c r="AG549" s="1"/>
      <c r="AH549" s="35" t="s">
        <v>665</v>
      </c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  <c r="BM549" s="61"/>
      <c r="BN549" s="61"/>
      <c r="BO549" s="61"/>
      <c r="BP549" s="61"/>
      <c r="BQ549" s="61"/>
      <c r="BR549" s="61"/>
      <c r="BS549" s="61"/>
      <c r="BT549" s="61"/>
      <c r="BU549" s="61"/>
      <c r="BV549" s="61"/>
      <c r="BW549" s="61"/>
      <c r="BX549" s="61"/>
      <c r="BY549" s="61"/>
      <c r="BZ549" s="61"/>
      <c r="CA549" s="61"/>
      <c r="CB549" s="61"/>
      <c r="CC549" s="61"/>
      <c r="CD549" s="61"/>
      <c r="CE549" s="61"/>
      <c r="CF549" s="61"/>
      <c r="CG549" s="61"/>
      <c r="CH549" s="61"/>
      <c r="CI549" s="61"/>
      <c r="CJ549" s="61"/>
      <c r="CK549" s="61"/>
      <c r="CL549" s="61"/>
      <c r="CM549" s="61"/>
      <c r="CN549" s="61"/>
      <c r="CO549" s="61"/>
      <c r="CP549" s="61"/>
      <c r="CQ549" s="61"/>
      <c r="CR549" s="61"/>
      <c r="CS549" s="61"/>
      <c r="CT549" s="61"/>
      <c r="CU549" s="61"/>
      <c r="CV549" s="61"/>
    </row>
    <row r="550" spans="1:100" ht="38.4" customHeight="1" x14ac:dyDescent="0.3">
      <c r="A550" s="6">
        <v>547</v>
      </c>
      <c r="B550" s="7">
        <v>62484</v>
      </c>
      <c r="C550" s="40" t="s">
        <v>507</v>
      </c>
      <c r="D550" s="40"/>
      <c r="E550" s="40"/>
      <c r="F550" s="40"/>
      <c r="G550" s="40"/>
      <c r="H550" s="40"/>
      <c r="I550" s="3">
        <v>15</v>
      </c>
      <c r="J550" s="3">
        <f t="shared" si="115"/>
        <v>6</v>
      </c>
      <c r="K550" s="3">
        <v>15</v>
      </c>
      <c r="L550" s="3">
        <f t="shared" si="116"/>
        <v>6</v>
      </c>
      <c r="M550" s="3">
        <v>40</v>
      </c>
      <c r="N550" s="3">
        <f t="shared" ref="N550:N615" si="122">M550/100*40</f>
        <v>16</v>
      </c>
      <c r="O550" s="3">
        <v>20</v>
      </c>
      <c r="P550" s="3">
        <f t="shared" si="117"/>
        <v>12</v>
      </c>
      <c r="Q550" s="3">
        <v>10</v>
      </c>
      <c r="R550" s="3">
        <f t="shared" si="118"/>
        <v>6</v>
      </c>
      <c r="S550" s="3">
        <v>20</v>
      </c>
      <c r="T550" s="3">
        <f t="shared" si="119"/>
        <v>12</v>
      </c>
      <c r="U550" s="3">
        <f t="shared" si="120"/>
        <v>58</v>
      </c>
      <c r="V550" s="3"/>
      <c r="W550" s="6"/>
      <c r="X550" s="3">
        <f t="shared" si="113"/>
        <v>0</v>
      </c>
      <c r="Y550" s="3">
        <v>0</v>
      </c>
      <c r="Z550" s="3">
        <f t="shared" si="121"/>
        <v>58</v>
      </c>
      <c r="AA550" s="10">
        <v>543856</v>
      </c>
      <c r="AB550" s="10"/>
      <c r="AC550" s="10">
        <f t="shared" si="114"/>
        <v>271928</v>
      </c>
      <c r="AD550" s="1"/>
      <c r="AE550" s="1"/>
      <c r="AF550" s="1"/>
      <c r="AG550" s="1"/>
      <c r="AH550" s="35" t="s">
        <v>665</v>
      </c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  <c r="BM550" s="61"/>
      <c r="BN550" s="61"/>
      <c r="BO550" s="61"/>
      <c r="BP550" s="61"/>
      <c r="BQ550" s="61"/>
      <c r="BR550" s="61"/>
      <c r="BS550" s="61"/>
      <c r="BT550" s="61"/>
      <c r="BU550" s="61"/>
      <c r="BV550" s="61"/>
      <c r="BW550" s="61"/>
      <c r="BX550" s="61"/>
      <c r="BY550" s="61"/>
      <c r="BZ550" s="61"/>
      <c r="CA550" s="61"/>
      <c r="CB550" s="61"/>
      <c r="CC550" s="61"/>
      <c r="CD550" s="61"/>
      <c r="CE550" s="61"/>
      <c r="CF550" s="61"/>
      <c r="CG550" s="61"/>
      <c r="CH550" s="61"/>
      <c r="CI550" s="61"/>
      <c r="CJ550" s="61"/>
      <c r="CK550" s="61"/>
      <c r="CL550" s="61"/>
      <c r="CM550" s="61"/>
      <c r="CN550" s="61"/>
      <c r="CO550" s="61"/>
      <c r="CP550" s="61"/>
      <c r="CQ550" s="61"/>
      <c r="CR550" s="61"/>
      <c r="CS550" s="61"/>
      <c r="CT550" s="61"/>
      <c r="CU550" s="61"/>
      <c r="CV550" s="61"/>
    </row>
    <row r="551" spans="1:100" ht="38.4" customHeight="1" x14ac:dyDescent="0.3">
      <c r="A551" s="3">
        <v>548</v>
      </c>
      <c r="B551" s="7">
        <v>63594</v>
      </c>
      <c r="C551" s="40" t="s">
        <v>543</v>
      </c>
      <c r="D551" s="40"/>
      <c r="E551" s="40"/>
      <c r="F551" s="40"/>
      <c r="G551" s="40"/>
      <c r="H551" s="40"/>
      <c r="I551" s="3">
        <v>15</v>
      </c>
      <c r="J551" s="3">
        <f t="shared" si="115"/>
        <v>6</v>
      </c>
      <c r="K551" s="3">
        <v>15</v>
      </c>
      <c r="L551" s="3">
        <f t="shared" si="116"/>
        <v>6</v>
      </c>
      <c r="M551" s="3">
        <v>40</v>
      </c>
      <c r="N551" s="3">
        <f t="shared" si="122"/>
        <v>16</v>
      </c>
      <c r="O551" s="3">
        <v>20</v>
      </c>
      <c r="P551" s="3">
        <f t="shared" si="117"/>
        <v>12</v>
      </c>
      <c r="Q551" s="3">
        <v>10</v>
      </c>
      <c r="R551" s="3">
        <f t="shared" si="118"/>
        <v>6</v>
      </c>
      <c r="S551" s="3">
        <v>20</v>
      </c>
      <c r="T551" s="3">
        <f t="shared" si="119"/>
        <v>12</v>
      </c>
      <c r="U551" s="3">
        <f t="shared" si="120"/>
        <v>58</v>
      </c>
      <c r="V551" s="3"/>
      <c r="W551" s="6"/>
      <c r="X551" s="3">
        <f t="shared" si="113"/>
        <v>0</v>
      </c>
      <c r="Y551" s="3">
        <v>0</v>
      </c>
      <c r="Z551" s="3">
        <f t="shared" si="121"/>
        <v>58</v>
      </c>
      <c r="AA551" s="10">
        <v>128123</v>
      </c>
      <c r="AB551" s="10"/>
      <c r="AC551" s="10">
        <f t="shared" si="114"/>
        <v>64061.5</v>
      </c>
      <c r="AD551" s="1"/>
      <c r="AE551" s="1"/>
      <c r="AF551" s="1"/>
      <c r="AG551" s="1"/>
      <c r="AH551" s="35" t="s">
        <v>665</v>
      </c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  <c r="BM551" s="61"/>
      <c r="BN551" s="61"/>
      <c r="BO551" s="61"/>
      <c r="BP551" s="61"/>
      <c r="BQ551" s="61"/>
      <c r="BR551" s="61"/>
      <c r="BS551" s="61"/>
      <c r="BT551" s="61"/>
      <c r="BU551" s="61"/>
      <c r="BV551" s="61"/>
      <c r="BW551" s="61"/>
      <c r="BX551" s="61"/>
      <c r="BY551" s="61"/>
      <c r="BZ551" s="61"/>
      <c r="CA551" s="61"/>
      <c r="CB551" s="61"/>
      <c r="CC551" s="61"/>
      <c r="CD551" s="61"/>
      <c r="CE551" s="61"/>
      <c r="CF551" s="61"/>
      <c r="CG551" s="61"/>
      <c r="CH551" s="61"/>
      <c r="CI551" s="61"/>
      <c r="CJ551" s="61"/>
      <c r="CK551" s="61"/>
      <c r="CL551" s="61"/>
      <c r="CM551" s="61"/>
      <c r="CN551" s="61"/>
      <c r="CO551" s="61"/>
      <c r="CP551" s="61"/>
      <c r="CQ551" s="61"/>
      <c r="CR551" s="61"/>
      <c r="CS551" s="61"/>
      <c r="CT551" s="61"/>
      <c r="CU551" s="61"/>
      <c r="CV551" s="61"/>
    </row>
    <row r="552" spans="1:100" ht="38.4" customHeight="1" x14ac:dyDescent="0.3">
      <c r="A552" s="3">
        <v>549</v>
      </c>
      <c r="B552" s="7">
        <v>63626</v>
      </c>
      <c r="C552" s="40" t="s">
        <v>556</v>
      </c>
      <c r="D552" s="40"/>
      <c r="E552" s="40"/>
      <c r="F552" s="40"/>
      <c r="G552" s="40"/>
      <c r="H552" s="40"/>
      <c r="I552" s="3">
        <v>15</v>
      </c>
      <c r="J552" s="3">
        <f t="shared" si="115"/>
        <v>6</v>
      </c>
      <c r="K552" s="3">
        <v>15</v>
      </c>
      <c r="L552" s="3">
        <f t="shared" si="116"/>
        <v>6</v>
      </c>
      <c r="M552" s="3">
        <v>40</v>
      </c>
      <c r="N552" s="3">
        <f t="shared" si="122"/>
        <v>16</v>
      </c>
      <c r="O552" s="3">
        <v>20</v>
      </c>
      <c r="P552" s="3">
        <f t="shared" si="117"/>
        <v>12</v>
      </c>
      <c r="Q552" s="3">
        <v>10</v>
      </c>
      <c r="R552" s="3">
        <f t="shared" si="118"/>
        <v>6</v>
      </c>
      <c r="S552" s="3">
        <v>20</v>
      </c>
      <c r="T552" s="3">
        <f t="shared" si="119"/>
        <v>12</v>
      </c>
      <c r="U552" s="3">
        <f t="shared" si="120"/>
        <v>58</v>
      </c>
      <c r="V552" s="3"/>
      <c r="W552" s="6"/>
      <c r="X552" s="3">
        <f t="shared" si="113"/>
        <v>0</v>
      </c>
      <c r="Y552" s="3">
        <v>0</v>
      </c>
      <c r="Z552" s="3">
        <f t="shared" si="121"/>
        <v>58</v>
      </c>
      <c r="AA552" s="10">
        <v>182644.92</v>
      </c>
      <c r="AB552" s="10"/>
      <c r="AC552" s="10">
        <f t="shared" si="114"/>
        <v>91322.46</v>
      </c>
      <c r="AD552" s="1"/>
      <c r="AE552" s="1"/>
      <c r="AF552" s="1"/>
      <c r="AG552" s="1"/>
      <c r="AH552" s="35" t="s">
        <v>665</v>
      </c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  <c r="BX552" s="61"/>
      <c r="BY552" s="61"/>
      <c r="BZ552" s="61"/>
      <c r="CA552" s="61"/>
      <c r="CB552" s="61"/>
      <c r="CC552" s="61"/>
      <c r="CD552" s="61"/>
      <c r="CE552" s="61"/>
      <c r="CF552" s="61"/>
      <c r="CG552" s="61"/>
      <c r="CH552" s="61"/>
      <c r="CI552" s="61"/>
      <c r="CJ552" s="61"/>
      <c r="CK552" s="61"/>
      <c r="CL552" s="61"/>
      <c r="CM552" s="61"/>
      <c r="CN552" s="61"/>
      <c r="CO552" s="61"/>
      <c r="CP552" s="61"/>
      <c r="CQ552" s="61"/>
      <c r="CR552" s="61"/>
      <c r="CS552" s="61"/>
      <c r="CT552" s="61"/>
      <c r="CU552" s="61"/>
      <c r="CV552" s="61"/>
    </row>
    <row r="553" spans="1:100" ht="38.4" customHeight="1" x14ac:dyDescent="0.3">
      <c r="A553" s="3">
        <v>550</v>
      </c>
      <c r="B553" s="7">
        <v>63662</v>
      </c>
      <c r="C553" s="40" t="s">
        <v>574</v>
      </c>
      <c r="D553" s="40"/>
      <c r="E553" s="40"/>
      <c r="F553" s="40"/>
      <c r="G553" s="40"/>
      <c r="H553" s="40"/>
      <c r="I553" s="3">
        <v>15</v>
      </c>
      <c r="J553" s="3">
        <f t="shared" si="115"/>
        <v>6</v>
      </c>
      <c r="K553" s="3">
        <v>15</v>
      </c>
      <c r="L553" s="3">
        <f t="shared" si="116"/>
        <v>6</v>
      </c>
      <c r="M553" s="3">
        <v>40</v>
      </c>
      <c r="N553" s="3">
        <f t="shared" si="122"/>
        <v>16</v>
      </c>
      <c r="O553" s="3">
        <v>10</v>
      </c>
      <c r="P553" s="3">
        <f t="shared" si="117"/>
        <v>6</v>
      </c>
      <c r="Q553" s="3">
        <v>20</v>
      </c>
      <c r="R553" s="3">
        <f t="shared" si="118"/>
        <v>12</v>
      </c>
      <c r="S553" s="3">
        <v>20</v>
      </c>
      <c r="T553" s="3">
        <f t="shared" si="119"/>
        <v>12</v>
      </c>
      <c r="U553" s="3">
        <f t="shared" si="120"/>
        <v>58</v>
      </c>
      <c r="V553" s="3"/>
      <c r="W553" s="6"/>
      <c r="X553" s="3">
        <f t="shared" si="113"/>
        <v>0</v>
      </c>
      <c r="Y553" s="3">
        <v>0</v>
      </c>
      <c r="Z553" s="3">
        <f t="shared" si="121"/>
        <v>58</v>
      </c>
      <c r="AA553" s="10">
        <v>190000</v>
      </c>
      <c r="AB553" s="10"/>
      <c r="AC553" s="10">
        <f t="shared" si="114"/>
        <v>95000</v>
      </c>
      <c r="AD553" s="1"/>
      <c r="AE553" s="1"/>
      <c r="AF553" s="1"/>
      <c r="AG553" s="1"/>
      <c r="AH553" s="35" t="s">
        <v>665</v>
      </c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  <c r="BM553" s="61"/>
      <c r="BN553" s="61"/>
      <c r="BO553" s="61"/>
      <c r="BP553" s="61"/>
      <c r="BQ553" s="61"/>
      <c r="BR553" s="61"/>
      <c r="BS553" s="61"/>
      <c r="BT553" s="61"/>
      <c r="BU553" s="61"/>
      <c r="BV553" s="61"/>
      <c r="BW553" s="61"/>
      <c r="BX553" s="61"/>
      <c r="BY553" s="61"/>
      <c r="BZ553" s="61"/>
      <c r="CA553" s="61"/>
      <c r="CB553" s="61"/>
      <c r="CC553" s="61"/>
      <c r="CD553" s="61"/>
      <c r="CE553" s="61"/>
      <c r="CF553" s="61"/>
      <c r="CG553" s="61"/>
      <c r="CH553" s="61"/>
      <c r="CI553" s="61"/>
      <c r="CJ553" s="61"/>
      <c r="CK553" s="61"/>
      <c r="CL553" s="61"/>
      <c r="CM553" s="61"/>
      <c r="CN553" s="61"/>
      <c r="CO553" s="61"/>
      <c r="CP553" s="61"/>
      <c r="CQ553" s="61"/>
      <c r="CR553" s="61"/>
      <c r="CS553" s="61"/>
      <c r="CT553" s="61"/>
      <c r="CU553" s="61"/>
      <c r="CV553" s="61"/>
    </row>
    <row r="554" spans="1:100" ht="38.4" customHeight="1" x14ac:dyDescent="0.3">
      <c r="A554" s="6">
        <v>551</v>
      </c>
      <c r="B554" s="7">
        <v>63714</v>
      </c>
      <c r="C554" s="40" t="s">
        <v>605</v>
      </c>
      <c r="D554" s="40"/>
      <c r="E554" s="40"/>
      <c r="F554" s="40"/>
      <c r="G554" s="40"/>
      <c r="H554" s="40"/>
      <c r="I554" s="3">
        <v>15</v>
      </c>
      <c r="J554" s="3">
        <f t="shared" si="115"/>
        <v>6</v>
      </c>
      <c r="K554" s="3">
        <v>15</v>
      </c>
      <c r="L554" s="3">
        <f t="shared" si="116"/>
        <v>6</v>
      </c>
      <c r="M554" s="3">
        <v>40</v>
      </c>
      <c r="N554" s="3">
        <f t="shared" si="122"/>
        <v>16</v>
      </c>
      <c r="O554" s="3">
        <v>20</v>
      </c>
      <c r="P554" s="3">
        <f t="shared" si="117"/>
        <v>12</v>
      </c>
      <c r="Q554" s="3">
        <v>10</v>
      </c>
      <c r="R554" s="3">
        <f t="shared" si="118"/>
        <v>6</v>
      </c>
      <c r="S554" s="3">
        <v>20</v>
      </c>
      <c r="T554" s="3">
        <f t="shared" si="119"/>
        <v>12</v>
      </c>
      <c r="U554" s="3">
        <f t="shared" si="120"/>
        <v>58</v>
      </c>
      <c r="V554" s="3"/>
      <c r="W554" s="6"/>
      <c r="X554" s="3">
        <f t="shared" si="113"/>
        <v>0</v>
      </c>
      <c r="Y554" s="3">
        <v>0</v>
      </c>
      <c r="Z554" s="3">
        <f t="shared" si="121"/>
        <v>58</v>
      </c>
      <c r="AA554" s="10">
        <v>87744.56</v>
      </c>
      <c r="AB554" s="10"/>
      <c r="AC554" s="10">
        <f t="shared" si="114"/>
        <v>43872.28</v>
      </c>
      <c r="AD554" s="1"/>
      <c r="AE554" s="1"/>
      <c r="AF554" s="1"/>
      <c r="AG554" s="1"/>
      <c r="AH554" s="35" t="s">
        <v>665</v>
      </c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  <c r="BM554" s="61"/>
      <c r="BN554" s="61"/>
      <c r="BO554" s="61"/>
      <c r="BP554" s="61"/>
      <c r="BQ554" s="61"/>
      <c r="BR554" s="61"/>
      <c r="BS554" s="61"/>
      <c r="BT554" s="61"/>
      <c r="BU554" s="61"/>
      <c r="BV554" s="61"/>
      <c r="BW554" s="61"/>
      <c r="BX554" s="61"/>
      <c r="BY554" s="61"/>
      <c r="BZ554" s="61"/>
      <c r="CA554" s="61"/>
      <c r="CB554" s="61"/>
      <c r="CC554" s="61"/>
      <c r="CD554" s="61"/>
      <c r="CE554" s="61"/>
      <c r="CF554" s="61"/>
      <c r="CG554" s="61"/>
      <c r="CH554" s="61"/>
      <c r="CI554" s="61"/>
      <c r="CJ554" s="61"/>
      <c r="CK554" s="61"/>
      <c r="CL554" s="61"/>
      <c r="CM554" s="61"/>
      <c r="CN554" s="61"/>
      <c r="CO554" s="61"/>
      <c r="CP554" s="61"/>
      <c r="CQ554" s="61"/>
      <c r="CR554" s="61"/>
      <c r="CS554" s="61"/>
      <c r="CT554" s="61"/>
      <c r="CU554" s="61"/>
      <c r="CV554" s="61"/>
    </row>
    <row r="555" spans="1:100" ht="38.4" customHeight="1" x14ac:dyDescent="0.3">
      <c r="A555" s="3">
        <v>552</v>
      </c>
      <c r="B555" s="7">
        <v>63840</v>
      </c>
      <c r="C555" s="40" t="s">
        <v>657</v>
      </c>
      <c r="D555" s="40"/>
      <c r="E555" s="40"/>
      <c r="F555" s="40"/>
      <c r="G555" s="40"/>
      <c r="H555" s="40"/>
      <c r="I555" s="4">
        <v>15</v>
      </c>
      <c r="J555" s="3">
        <f t="shared" si="115"/>
        <v>6</v>
      </c>
      <c r="K555" s="4">
        <v>15</v>
      </c>
      <c r="L555" s="3">
        <f t="shared" si="116"/>
        <v>6</v>
      </c>
      <c r="M555" s="3">
        <v>40</v>
      </c>
      <c r="N555" s="3">
        <f t="shared" si="122"/>
        <v>16</v>
      </c>
      <c r="O555" s="4">
        <v>20</v>
      </c>
      <c r="P555" s="3">
        <f t="shared" si="117"/>
        <v>12</v>
      </c>
      <c r="Q555" s="4">
        <v>10</v>
      </c>
      <c r="R555" s="3">
        <f t="shared" si="118"/>
        <v>6</v>
      </c>
      <c r="S555" s="3">
        <v>20</v>
      </c>
      <c r="T555" s="3">
        <f t="shared" si="119"/>
        <v>12</v>
      </c>
      <c r="U555" s="3">
        <f t="shared" si="120"/>
        <v>58</v>
      </c>
      <c r="V555" s="3"/>
      <c r="W555" s="6"/>
      <c r="X555" s="3">
        <f t="shared" si="113"/>
        <v>0</v>
      </c>
      <c r="Y555" s="3">
        <v>0</v>
      </c>
      <c r="Z555" s="3">
        <f t="shared" si="121"/>
        <v>58</v>
      </c>
      <c r="AA555" s="10">
        <v>329304</v>
      </c>
      <c r="AB555" s="10"/>
      <c r="AC555" s="10">
        <f t="shared" si="114"/>
        <v>164652</v>
      </c>
      <c r="AD555" s="1"/>
      <c r="AE555" s="1"/>
      <c r="AF555" s="1"/>
      <c r="AG555" s="1"/>
      <c r="AH555" s="35" t="s">
        <v>665</v>
      </c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  <c r="BM555" s="61"/>
      <c r="BN555" s="61"/>
      <c r="BO555" s="61"/>
      <c r="BP555" s="61"/>
      <c r="BQ555" s="61"/>
      <c r="BR555" s="61"/>
      <c r="BS555" s="61"/>
      <c r="BT555" s="61"/>
      <c r="BU555" s="61"/>
      <c r="BV555" s="61"/>
      <c r="BW555" s="61"/>
      <c r="BX555" s="61"/>
      <c r="BY555" s="61"/>
      <c r="BZ555" s="61"/>
      <c r="CA555" s="61"/>
      <c r="CB555" s="61"/>
      <c r="CC555" s="61"/>
      <c r="CD555" s="61"/>
      <c r="CE555" s="61"/>
      <c r="CF555" s="61"/>
      <c r="CG555" s="61"/>
      <c r="CH555" s="61"/>
      <c r="CI555" s="61"/>
      <c r="CJ555" s="61"/>
      <c r="CK555" s="61"/>
      <c r="CL555" s="61"/>
      <c r="CM555" s="61"/>
      <c r="CN555" s="61"/>
      <c r="CO555" s="61"/>
      <c r="CP555" s="61"/>
      <c r="CQ555" s="61"/>
      <c r="CR555" s="61"/>
      <c r="CS555" s="61"/>
      <c r="CT555" s="61"/>
      <c r="CU555" s="61"/>
      <c r="CV555" s="61"/>
    </row>
    <row r="556" spans="1:100" ht="38.4" customHeight="1" x14ac:dyDescent="0.3">
      <c r="A556" s="3">
        <v>553</v>
      </c>
      <c r="B556" s="7">
        <v>63824</v>
      </c>
      <c r="C556" s="40" t="s">
        <v>656</v>
      </c>
      <c r="D556" s="40"/>
      <c r="E556" s="40"/>
      <c r="F556" s="40"/>
      <c r="G556" s="40"/>
      <c r="H556" s="40"/>
      <c r="I556" s="4">
        <v>15</v>
      </c>
      <c r="J556" s="3">
        <f t="shared" si="115"/>
        <v>6</v>
      </c>
      <c r="K556" s="4">
        <v>15</v>
      </c>
      <c r="L556" s="3">
        <f t="shared" si="116"/>
        <v>6</v>
      </c>
      <c r="M556" s="3">
        <v>40</v>
      </c>
      <c r="N556" s="3">
        <f t="shared" si="122"/>
        <v>16</v>
      </c>
      <c r="O556" s="4">
        <v>20</v>
      </c>
      <c r="P556" s="3">
        <f t="shared" si="117"/>
        <v>12</v>
      </c>
      <c r="Q556" s="4">
        <v>10</v>
      </c>
      <c r="R556" s="3">
        <f t="shared" si="118"/>
        <v>6</v>
      </c>
      <c r="S556" s="3">
        <v>20</v>
      </c>
      <c r="T556" s="3">
        <f t="shared" si="119"/>
        <v>12</v>
      </c>
      <c r="U556" s="3">
        <f t="shared" si="120"/>
        <v>58</v>
      </c>
      <c r="V556" s="3"/>
      <c r="W556" s="6"/>
      <c r="X556" s="3">
        <f t="shared" si="113"/>
        <v>0</v>
      </c>
      <c r="Y556" s="3">
        <v>0</v>
      </c>
      <c r="Z556" s="3">
        <f t="shared" si="121"/>
        <v>58</v>
      </c>
      <c r="AA556" s="10">
        <v>381070</v>
      </c>
      <c r="AB556" s="10"/>
      <c r="AC556" s="10">
        <f t="shared" si="114"/>
        <v>190535</v>
      </c>
      <c r="AD556" s="1"/>
      <c r="AE556" s="1"/>
      <c r="AF556" s="1"/>
      <c r="AG556" s="1"/>
      <c r="AH556" s="35" t="s">
        <v>665</v>
      </c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  <c r="BM556" s="61"/>
      <c r="BN556" s="61"/>
      <c r="BO556" s="61"/>
      <c r="BP556" s="61"/>
      <c r="BQ556" s="61"/>
      <c r="BR556" s="61"/>
      <c r="BS556" s="61"/>
      <c r="BT556" s="61"/>
      <c r="BU556" s="61"/>
      <c r="BV556" s="61"/>
      <c r="BW556" s="61"/>
      <c r="BX556" s="61"/>
      <c r="BY556" s="61"/>
      <c r="BZ556" s="61"/>
      <c r="CA556" s="61"/>
      <c r="CB556" s="61"/>
      <c r="CC556" s="61"/>
      <c r="CD556" s="61"/>
      <c r="CE556" s="61"/>
      <c r="CF556" s="61"/>
      <c r="CG556" s="61"/>
      <c r="CH556" s="61"/>
      <c r="CI556" s="61"/>
      <c r="CJ556" s="61"/>
      <c r="CK556" s="61"/>
      <c r="CL556" s="61"/>
      <c r="CM556" s="61"/>
      <c r="CN556" s="61"/>
      <c r="CO556" s="61"/>
      <c r="CP556" s="61"/>
      <c r="CQ556" s="61"/>
      <c r="CR556" s="61"/>
      <c r="CS556" s="61"/>
      <c r="CT556" s="61"/>
      <c r="CU556" s="61"/>
      <c r="CV556" s="61"/>
    </row>
    <row r="557" spans="1:100" ht="38.4" customHeight="1" x14ac:dyDescent="0.3">
      <c r="A557" s="3">
        <v>554</v>
      </c>
      <c r="B557" s="7">
        <v>63622</v>
      </c>
      <c r="C557" s="40" t="s">
        <v>554</v>
      </c>
      <c r="D557" s="40"/>
      <c r="E557" s="40"/>
      <c r="F557" s="40"/>
      <c r="G557" s="40"/>
      <c r="H557" s="40"/>
      <c r="I557" s="3">
        <v>15</v>
      </c>
      <c r="J557" s="3">
        <f>I557/100*40</f>
        <v>6</v>
      </c>
      <c r="K557" s="3">
        <v>15</v>
      </c>
      <c r="L557" s="3">
        <f>K557/100*40</f>
        <v>6</v>
      </c>
      <c r="M557" s="3">
        <v>40</v>
      </c>
      <c r="N557" s="3">
        <f>M557/100*40</f>
        <v>16</v>
      </c>
      <c r="O557" s="3">
        <v>20</v>
      </c>
      <c r="P557" s="3">
        <f>O557/100*60</f>
        <v>12</v>
      </c>
      <c r="Q557" s="3">
        <v>10</v>
      </c>
      <c r="R557" s="3">
        <f>Q557/100*60</f>
        <v>6</v>
      </c>
      <c r="S557" s="3">
        <v>20</v>
      </c>
      <c r="T557" s="3">
        <f>S557/100*60</f>
        <v>12</v>
      </c>
      <c r="U557" s="3">
        <f>J557+L557+N557+P557+R557+T557</f>
        <v>58</v>
      </c>
      <c r="V557" s="3"/>
      <c r="W557" s="6"/>
      <c r="X557" s="3">
        <f>+V557+W557</f>
        <v>0</v>
      </c>
      <c r="Y557" s="3">
        <v>0</v>
      </c>
      <c r="Z557" s="3">
        <f>Y557+X557+U557</f>
        <v>58</v>
      </c>
      <c r="AA557" s="10">
        <v>298371.7</v>
      </c>
      <c r="AB557" s="10"/>
      <c r="AC557" s="16">
        <f>AA557/2</f>
        <v>149185.85</v>
      </c>
      <c r="AD557" s="1"/>
      <c r="AE557" s="1"/>
      <c r="AF557" s="1"/>
      <c r="AG557" s="1"/>
      <c r="AH557" s="35" t="s">
        <v>665</v>
      </c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  <c r="BM557" s="61"/>
      <c r="BN557" s="61"/>
      <c r="BO557" s="61"/>
      <c r="BP557" s="61"/>
      <c r="BQ557" s="61"/>
      <c r="BR557" s="61"/>
      <c r="BS557" s="61"/>
      <c r="BT557" s="61"/>
      <c r="BU557" s="61"/>
      <c r="BV557" s="61"/>
      <c r="BW557" s="61"/>
      <c r="BX557" s="61"/>
      <c r="BY557" s="61"/>
      <c r="BZ557" s="61"/>
      <c r="CA557" s="61"/>
      <c r="CB557" s="61"/>
      <c r="CC557" s="61"/>
      <c r="CD557" s="61"/>
      <c r="CE557" s="61"/>
      <c r="CF557" s="61"/>
      <c r="CG557" s="61"/>
      <c r="CH557" s="61"/>
      <c r="CI557" s="61"/>
      <c r="CJ557" s="61"/>
      <c r="CK557" s="61"/>
      <c r="CL557" s="61"/>
      <c r="CM557" s="61"/>
      <c r="CN557" s="61"/>
      <c r="CO557" s="61"/>
      <c r="CP557" s="61"/>
      <c r="CQ557" s="61"/>
      <c r="CR557" s="61"/>
      <c r="CS557" s="61"/>
      <c r="CT557" s="61"/>
      <c r="CU557" s="61"/>
      <c r="CV557" s="61"/>
    </row>
    <row r="558" spans="1:100" ht="38.4" customHeight="1" x14ac:dyDescent="0.3">
      <c r="A558" s="6">
        <v>555</v>
      </c>
      <c r="B558" s="7">
        <v>62929</v>
      </c>
      <c r="C558" s="40" t="s">
        <v>33</v>
      </c>
      <c r="D558" s="40"/>
      <c r="E558" s="40"/>
      <c r="F558" s="40"/>
      <c r="G558" s="40"/>
      <c r="H558" s="40"/>
      <c r="I558" s="3">
        <v>7.5</v>
      </c>
      <c r="J558" s="3">
        <f t="shared" si="115"/>
        <v>3</v>
      </c>
      <c r="K558" s="3">
        <v>22</v>
      </c>
      <c r="L558" s="3">
        <f t="shared" si="116"/>
        <v>8.8000000000000007</v>
      </c>
      <c r="M558" s="3">
        <v>40</v>
      </c>
      <c r="N558" s="3">
        <f t="shared" si="122"/>
        <v>16</v>
      </c>
      <c r="O558" s="3">
        <v>20</v>
      </c>
      <c r="P558" s="3">
        <f t="shared" si="117"/>
        <v>12</v>
      </c>
      <c r="Q558" s="3">
        <v>10</v>
      </c>
      <c r="R558" s="3">
        <f t="shared" si="118"/>
        <v>6</v>
      </c>
      <c r="S558" s="3">
        <v>20</v>
      </c>
      <c r="T558" s="3">
        <f t="shared" si="119"/>
        <v>12</v>
      </c>
      <c r="U558" s="3">
        <f t="shared" si="120"/>
        <v>57.8</v>
      </c>
      <c r="V558" s="3"/>
      <c r="W558" s="6"/>
      <c r="X558" s="3">
        <v>0</v>
      </c>
      <c r="Y558" s="3">
        <v>0</v>
      </c>
      <c r="Z558" s="3">
        <f t="shared" si="121"/>
        <v>57.8</v>
      </c>
      <c r="AA558" s="10">
        <v>108548</v>
      </c>
      <c r="AB558" s="10"/>
      <c r="AC558" s="10">
        <f t="shared" si="114"/>
        <v>54274</v>
      </c>
      <c r="AD558" s="1"/>
      <c r="AE558" s="1"/>
      <c r="AF558" s="1"/>
      <c r="AG558" s="1"/>
      <c r="AH558" s="35" t="s">
        <v>665</v>
      </c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  <c r="BM558" s="61"/>
      <c r="BN558" s="61"/>
      <c r="BO558" s="61"/>
      <c r="BP558" s="61"/>
      <c r="BQ558" s="61"/>
      <c r="BR558" s="61"/>
      <c r="BS558" s="61"/>
      <c r="BT558" s="61"/>
      <c r="BU558" s="61"/>
      <c r="BV558" s="61"/>
      <c r="BW558" s="61"/>
      <c r="BX558" s="61"/>
      <c r="BY558" s="61"/>
      <c r="BZ558" s="61"/>
      <c r="CA558" s="61"/>
      <c r="CB558" s="61"/>
      <c r="CC558" s="61"/>
      <c r="CD558" s="61"/>
      <c r="CE558" s="61"/>
      <c r="CF558" s="61"/>
      <c r="CG558" s="61"/>
      <c r="CH558" s="61"/>
      <c r="CI558" s="61"/>
      <c r="CJ558" s="61"/>
      <c r="CK558" s="61"/>
      <c r="CL558" s="61"/>
      <c r="CM558" s="61"/>
      <c r="CN558" s="61"/>
      <c r="CO558" s="61"/>
      <c r="CP558" s="61"/>
      <c r="CQ558" s="61"/>
      <c r="CR558" s="61"/>
      <c r="CS558" s="61"/>
      <c r="CT558" s="61"/>
      <c r="CU558" s="61"/>
      <c r="CV558" s="61"/>
    </row>
    <row r="559" spans="1:100" ht="38.4" customHeight="1" x14ac:dyDescent="0.3">
      <c r="A559" s="3">
        <v>556</v>
      </c>
      <c r="B559" s="7">
        <v>62930</v>
      </c>
      <c r="C559" s="40" t="s">
        <v>34</v>
      </c>
      <c r="D559" s="40"/>
      <c r="E559" s="40"/>
      <c r="F559" s="40"/>
      <c r="G559" s="40"/>
      <c r="H559" s="40"/>
      <c r="I559" s="3">
        <v>7.5</v>
      </c>
      <c r="J559" s="3">
        <f t="shared" si="115"/>
        <v>3</v>
      </c>
      <c r="K559" s="3">
        <v>22</v>
      </c>
      <c r="L559" s="3">
        <f t="shared" si="116"/>
        <v>8.8000000000000007</v>
      </c>
      <c r="M559" s="3">
        <v>40</v>
      </c>
      <c r="N559" s="3">
        <f t="shared" si="122"/>
        <v>16</v>
      </c>
      <c r="O559" s="3">
        <v>20</v>
      </c>
      <c r="P559" s="3">
        <f t="shared" si="117"/>
        <v>12</v>
      </c>
      <c r="Q559" s="3">
        <v>10</v>
      </c>
      <c r="R559" s="3">
        <f t="shared" si="118"/>
        <v>6</v>
      </c>
      <c r="S559" s="3">
        <v>20</v>
      </c>
      <c r="T559" s="3">
        <f t="shared" si="119"/>
        <v>12</v>
      </c>
      <c r="U559" s="3">
        <f t="shared" si="120"/>
        <v>57.8</v>
      </c>
      <c r="V559" s="3"/>
      <c r="W559" s="6"/>
      <c r="X559" s="3">
        <v>0</v>
      </c>
      <c r="Y559" s="3">
        <v>0</v>
      </c>
      <c r="Z559" s="3">
        <f t="shared" si="121"/>
        <v>57.8</v>
      </c>
      <c r="AA559" s="10">
        <v>248000</v>
      </c>
      <c r="AB559" s="10"/>
      <c r="AC559" s="10">
        <f t="shared" si="114"/>
        <v>124000</v>
      </c>
      <c r="AD559" s="1"/>
      <c r="AE559" s="1"/>
      <c r="AF559" s="1"/>
      <c r="AG559" s="1"/>
      <c r="AH559" s="35" t="s">
        <v>665</v>
      </c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  <c r="BK559" s="61"/>
      <c r="BL559" s="61"/>
      <c r="BM559" s="61"/>
      <c r="BN559" s="61"/>
      <c r="BO559" s="61"/>
      <c r="BP559" s="61"/>
      <c r="BQ559" s="61"/>
      <c r="BR559" s="61"/>
      <c r="BS559" s="61"/>
      <c r="BT559" s="61"/>
      <c r="BU559" s="61"/>
      <c r="BV559" s="61"/>
      <c r="BW559" s="61"/>
      <c r="BX559" s="61"/>
      <c r="BY559" s="61"/>
      <c r="BZ559" s="61"/>
      <c r="CA559" s="61"/>
      <c r="CB559" s="61"/>
      <c r="CC559" s="61"/>
      <c r="CD559" s="61"/>
      <c r="CE559" s="61"/>
      <c r="CF559" s="61"/>
      <c r="CG559" s="61"/>
      <c r="CH559" s="61"/>
      <c r="CI559" s="61"/>
      <c r="CJ559" s="61"/>
      <c r="CK559" s="61"/>
      <c r="CL559" s="61"/>
      <c r="CM559" s="61"/>
      <c r="CN559" s="61"/>
      <c r="CO559" s="61"/>
      <c r="CP559" s="61"/>
      <c r="CQ559" s="61"/>
      <c r="CR559" s="61"/>
      <c r="CS559" s="61"/>
      <c r="CT559" s="61"/>
      <c r="CU559" s="61"/>
      <c r="CV559" s="61"/>
    </row>
    <row r="560" spans="1:100" ht="38.4" customHeight="1" x14ac:dyDescent="0.3">
      <c r="A560" s="3">
        <v>557</v>
      </c>
      <c r="B560" s="7">
        <v>63135</v>
      </c>
      <c r="C560" s="40" t="s">
        <v>62</v>
      </c>
      <c r="D560" s="40"/>
      <c r="E560" s="40"/>
      <c r="F560" s="40"/>
      <c r="G560" s="40"/>
      <c r="H560" s="40"/>
      <c r="I560" s="3">
        <v>7.5</v>
      </c>
      <c r="J560" s="3">
        <f t="shared" si="115"/>
        <v>3</v>
      </c>
      <c r="K560" s="3">
        <v>22</v>
      </c>
      <c r="L560" s="3">
        <f t="shared" si="116"/>
        <v>8.8000000000000007</v>
      </c>
      <c r="M560" s="3">
        <v>40</v>
      </c>
      <c r="N560" s="3">
        <f t="shared" si="122"/>
        <v>16</v>
      </c>
      <c r="O560" s="3">
        <v>20</v>
      </c>
      <c r="P560" s="3">
        <f t="shared" si="117"/>
        <v>12</v>
      </c>
      <c r="Q560" s="3">
        <v>10</v>
      </c>
      <c r="R560" s="3">
        <f t="shared" si="118"/>
        <v>6</v>
      </c>
      <c r="S560" s="3">
        <v>20</v>
      </c>
      <c r="T560" s="3">
        <f t="shared" si="119"/>
        <v>12</v>
      </c>
      <c r="U560" s="3">
        <f t="shared" si="120"/>
        <v>57.8</v>
      </c>
      <c r="V560" s="3"/>
      <c r="W560" s="6"/>
      <c r="X560" s="3">
        <v>0</v>
      </c>
      <c r="Y560" s="3">
        <v>0</v>
      </c>
      <c r="Z560" s="3">
        <f t="shared" si="121"/>
        <v>57.8</v>
      </c>
      <c r="AA560" s="10">
        <v>49322.5</v>
      </c>
      <c r="AB560" s="10"/>
      <c r="AC560" s="10">
        <f t="shared" si="114"/>
        <v>24661.25</v>
      </c>
      <c r="AD560" s="1"/>
      <c r="AE560" s="1"/>
      <c r="AF560" s="1"/>
      <c r="AG560" s="1"/>
      <c r="AH560" s="35" t="s">
        <v>665</v>
      </c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  <c r="BK560" s="61"/>
      <c r="BL560" s="61"/>
      <c r="BM560" s="61"/>
      <c r="BN560" s="61"/>
      <c r="BO560" s="61"/>
      <c r="BP560" s="61"/>
      <c r="BQ560" s="61"/>
      <c r="BR560" s="61"/>
      <c r="BS560" s="61"/>
      <c r="BT560" s="61"/>
      <c r="BU560" s="61"/>
      <c r="BV560" s="61"/>
      <c r="BW560" s="61"/>
      <c r="BX560" s="61"/>
      <c r="BY560" s="61"/>
      <c r="BZ560" s="61"/>
      <c r="CA560" s="61"/>
      <c r="CB560" s="61"/>
      <c r="CC560" s="61"/>
      <c r="CD560" s="61"/>
      <c r="CE560" s="61"/>
      <c r="CF560" s="61"/>
      <c r="CG560" s="61"/>
      <c r="CH560" s="61"/>
      <c r="CI560" s="61"/>
      <c r="CJ560" s="61"/>
      <c r="CK560" s="61"/>
      <c r="CL560" s="61"/>
      <c r="CM560" s="61"/>
      <c r="CN560" s="61"/>
      <c r="CO560" s="61"/>
      <c r="CP560" s="61"/>
      <c r="CQ560" s="61"/>
      <c r="CR560" s="61"/>
      <c r="CS560" s="61"/>
      <c r="CT560" s="61"/>
      <c r="CU560" s="61"/>
      <c r="CV560" s="61"/>
    </row>
    <row r="561" spans="1:100" ht="38.4" customHeight="1" x14ac:dyDescent="0.3">
      <c r="A561" s="3">
        <v>558</v>
      </c>
      <c r="B561" s="7">
        <v>63825</v>
      </c>
      <c r="C561" s="40" t="s">
        <v>146</v>
      </c>
      <c r="D561" s="40"/>
      <c r="E561" s="40"/>
      <c r="F561" s="40"/>
      <c r="G561" s="40"/>
      <c r="H561" s="40"/>
      <c r="I561" s="3">
        <v>7.5</v>
      </c>
      <c r="J561" s="3">
        <f t="shared" si="115"/>
        <v>3</v>
      </c>
      <c r="K561" s="3">
        <v>22</v>
      </c>
      <c r="L561" s="3">
        <f t="shared" si="116"/>
        <v>8.8000000000000007</v>
      </c>
      <c r="M561" s="3">
        <v>40</v>
      </c>
      <c r="N561" s="3">
        <f t="shared" si="122"/>
        <v>16</v>
      </c>
      <c r="O561" s="3">
        <v>10</v>
      </c>
      <c r="P561" s="3">
        <f t="shared" si="117"/>
        <v>6</v>
      </c>
      <c r="Q561" s="3">
        <v>20</v>
      </c>
      <c r="R561" s="3">
        <f t="shared" si="118"/>
        <v>12</v>
      </c>
      <c r="S561" s="3">
        <v>20</v>
      </c>
      <c r="T561" s="3">
        <f t="shared" si="119"/>
        <v>12</v>
      </c>
      <c r="U561" s="3">
        <f t="shared" si="120"/>
        <v>57.8</v>
      </c>
      <c r="V561" s="3"/>
      <c r="W561" s="6"/>
      <c r="X561" s="3">
        <v>0</v>
      </c>
      <c r="Y561" s="3">
        <v>0</v>
      </c>
      <c r="Z561" s="3">
        <f t="shared" si="121"/>
        <v>57.8</v>
      </c>
      <c r="AA561" s="10">
        <v>46656.3</v>
      </c>
      <c r="AB561" s="10"/>
      <c r="AC561" s="10">
        <f t="shared" si="114"/>
        <v>23328.15</v>
      </c>
      <c r="AD561" s="1"/>
      <c r="AE561" s="1"/>
      <c r="AF561" s="1"/>
      <c r="AG561" s="1"/>
      <c r="AH561" s="35" t="s">
        <v>665</v>
      </c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  <c r="BK561" s="61"/>
      <c r="BL561" s="61"/>
      <c r="BM561" s="61"/>
      <c r="BN561" s="61"/>
      <c r="BO561" s="61"/>
      <c r="BP561" s="61"/>
      <c r="BQ561" s="61"/>
      <c r="BR561" s="61"/>
      <c r="BS561" s="61"/>
      <c r="BT561" s="61"/>
      <c r="BU561" s="61"/>
      <c r="BV561" s="61"/>
      <c r="BW561" s="61"/>
      <c r="BX561" s="61"/>
      <c r="BY561" s="61"/>
      <c r="BZ561" s="61"/>
      <c r="CA561" s="61"/>
      <c r="CB561" s="61"/>
      <c r="CC561" s="61"/>
      <c r="CD561" s="61"/>
      <c r="CE561" s="61"/>
      <c r="CF561" s="61"/>
      <c r="CG561" s="61"/>
      <c r="CH561" s="61"/>
      <c r="CI561" s="61"/>
      <c r="CJ561" s="61"/>
      <c r="CK561" s="61"/>
      <c r="CL561" s="61"/>
      <c r="CM561" s="61"/>
      <c r="CN561" s="61"/>
      <c r="CO561" s="61"/>
      <c r="CP561" s="61"/>
      <c r="CQ561" s="61"/>
      <c r="CR561" s="61"/>
      <c r="CS561" s="61"/>
      <c r="CT561" s="61"/>
      <c r="CU561" s="61"/>
      <c r="CV561" s="61"/>
    </row>
    <row r="562" spans="1:100" ht="38.4" customHeight="1" x14ac:dyDescent="0.3">
      <c r="A562" s="6">
        <v>559</v>
      </c>
      <c r="B562" s="7">
        <v>62825</v>
      </c>
      <c r="C562" s="40" t="s">
        <v>293</v>
      </c>
      <c r="D562" s="40"/>
      <c r="E562" s="40"/>
      <c r="F562" s="40"/>
      <c r="G562" s="40"/>
      <c r="H562" s="40"/>
      <c r="I562" s="3">
        <v>7.5</v>
      </c>
      <c r="J562" s="3">
        <f t="shared" si="115"/>
        <v>3</v>
      </c>
      <c r="K562" s="3">
        <v>22</v>
      </c>
      <c r="L562" s="3">
        <f t="shared" si="116"/>
        <v>8.8000000000000007</v>
      </c>
      <c r="M562" s="3">
        <v>40</v>
      </c>
      <c r="N562" s="3">
        <f t="shared" si="122"/>
        <v>16</v>
      </c>
      <c r="O562" s="3">
        <v>20</v>
      </c>
      <c r="P562" s="3">
        <f t="shared" si="117"/>
        <v>12</v>
      </c>
      <c r="Q562" s="3">
        <v>10</v>
      </c>
      <c r="R562" s="3">
        <f t="shared" si="118"/>
        <v>6</v>
      </c>
      <c r="S562" s="3">
        <v>20</v>
      </c>
      <c r="T562" s="3">
        <f t="shared" si="119"/>
        <v>12</v>
      </c>
      <c r="U562" s="3">
        <f t="shared" si="120"/>
        <v>57.8</v>
      </c>
      <c r="V562" s="3"/>
      <c r="W562" s="6"/>
      <c r="X562" s="3">
        <f t="shared" ref="X562:X570" si="123">+V562+W562</f>
        <v>0</v>
      </c>
      <c r="Y562" s="3">
        <v>0</v>
      </c>
      <c r="Z562" s="3">
        <f t="shared" si="121"/>
        <v>57.8</v>
      </c>
      <c r="AA562" s="10">
        <v>45473.57</v>
      </c>
      <c r="AB562" s="10"/>
      <c r="AC562" s="10">
        <f t="shared" si="114"/>
        <v>22736.785</v>
      </c>
      <c r="AD562" s="1"/>
      <c r="AE562" s="1"/>
      <c r="AF562" s="1"/>
      <c r="AG562" s="1"/>
      <c r="AH562" s="35" t="s">
        <v>665</v>
      </c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  <c r="BK562" s="61"/>
      <c r="BL562" s="61"/>
      <c r="BM562" s="61"/>
      <c r="BN562" s="61"/>
      <c r="BO562" s="61"/>
      <c r="BP562" s="61"/>
      <c r="BQ562" s="61"/>
      <c r="BR562" s="61"/>
      <c r="BS562" s="61"/>
      <c r="BT562" s="61"/>
      <c r="BU562" s="61"/>
      <c r="BV562" s="61"/>
      <c r="BW562" s="61"/>
      <c r="BX562" s="61"/>
      <c r="BY562" s="61"/>
      <c r="BZ562" s="61"/>
      <c r="CA562" s="61"/>
      <c r="CB562" s="61"/>
      <c r="CC562" s="61"/>
      <c r="CD562" s="61"/>
      <c r="CE562" s="61"/>
      <c r="CF562" s="61"/>
      <c r="CG562" s="61"/>
      <c r="CH562" s="61"/>
      <c r="CI562" s="61"/>
      <c r="CJ562" s="61"/>
      <c r="CK562" s="61"/>
      <c r="CL562" s="61"/>
      <c r="CM562" s="61"/>
      <c r="CN562" s="61"/>
      <c r="CO562" s="61"/>
      <c r="CP562" s="61"/>
      <c r="CQ562" s="61"/>
      <c r="CR562" s="61"/>
      <c r="CS562" s="61"/>
      <c r="CT562" s="61"/>
      <c r="CU562" s="61"/>
      <c r="CV562" s="61"/>
    </row>
    <row r="563" spans="1:100" ht="38.4" customHeight="1" x14ac:dyDescent="0.3">
      <c r="A563" s="3">
        <v>560</v>
      </c>
      <c r="B563" s="7">
        <v>63605</v>
      </c>
      <c r="C563" s="41" t="s">
        <v>549</v>
      </c>
      <c r="D563" s="41"/>
      <c r="E563" s="41"/>
      <c r="F563" s="41"/>
      <c r="G563" s="41"/>
      <c r="H563" s="41"/>
      <c r="I563" s="3">
        <v>7.5</v>
      </c>
      <c r="J563" s="3">
        <f t="shared" si="115"/>
        <v>3</v>
      </c>
      <c r="K563" s="3">
        <v>22</v>
      </c>
      <c r="L563" s="3">
        <f t="shared" si="116"/>
        <v>8.8000000000000007</v>
      </c>
      <c r="M563" s="3">
        <v>40</v>
      </c>
      <c r="N563" s="3">
        <f t="shared" si="122"/>
        <v>16</v>
      </c>
      <c r="O563" s="3">
        <v>10</v>
      </c>
      <c r="P563" s="3">
        <f t="shared" si="117"/>
        <v>6</v>
      </c>
      <c r="Q563" s="3">
        <v>20</v>
      </c>
      <c r="R563" s="3">
        <f t="shared" si="118"/>
        <v>12</v>
      </c>
      <c r="S563" s="3">
        <v>20</v>
      </c>
      <c r="T563" s="3">
        <f t="shared" si="119"/>
        <v>12</v>
      </c>
      <c r="U563" s="3">
        <f t="shared" si="120"/>
        <v>57.8</v>
      </c>
      <c r="V563" s="3"/>
      <c r="W563" s="6"/>
      <c r="X563" s="3">
        <f t="shared" si="123"/>
        <v>0</v>
      </c>
      <c r="Y563" s="3">
        <v>0</v>
      </c>
      <c r="Z563" s="3">
        <f t="shared" si="121"/>
        <v>57.8</v>
      </c>
      <c r="AA563" s="10">
        <v>98325.3</v>
      </c>
      <c r="AB563" s="10"/>
      <c r="AC563" s="10">
        <f t="shared" si="114"/>
        <v>49162.65</v>
      </c>
      <c r="AD563" s="1"/>
      <c r="AE563" s="1"/>
      <c r="AF563" s="1"/>
      <c r="AG563" s="1"/>
      <c r="AH563" s="35" t="s">
        <v>665</v>
      </c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  <c r="BK563" s="61"/>
      <c r="BL563" s="61"/>
      <c r="BM563" s="61"/>
      <c r="BN563" s="61"/>
      <c r="BO563" s="61"/>
      <c r="BP563" s="61"/>
      <c r="BQ563" s="61"/>
      <c r="BR563" s="61"/>
      <c r="BS563" s="61"/>
      <c r="BT563" s="61"/>
      <c r="BU563" s="61"/>
      <c r="BV563" s="61"/>
      <c r="BW563" s="61"/>
      <c r="BX563" s="61"/>
      <c r="BY563" s="61"/>
      <c r="BZ563" s="61"/>
      <c r="CA563" s="61"/>
      <c r="CB563" s="61"/>
      <c r="CC563" s="61"/>
      <c r="CD563" s="61"/>
      <c r="CE563" s="61"/>
      <c r="CF563" s="61"/>
      <c r="CG563" s="61"/>
      <c r="CH563" s="61"/>
      <c r="CI563" s="61"/>
      <c r="CJ563" s="61"/>
      <c r="CK563" s="61"/>
      <c r="CL563" s="61"/>
      <c r="CM563" s="61"/>
      <c r="CN563" s="61"/>
      <c r="CO563" s="61"/>
      <c r="CP563" s="61"/>
      <c r="CQ563" s="61"/>
      <c r="CR563" s="61"/>
      <c r="CS563" s="61"/>
      <c r="CT563" s="61"/>
      <c r="CU563" s="61"/>
      <c r="CV563" s="61"/>
    </row>
    <row r="564" spans="1:100" ht="38.4" customHeight="1" x14ac:dyDescent="0.3">
      <c r="A564" s="3">
        <v>561</v>
      </c>
      <c r="B564" s="7">
        <v>63765</v>
      </c>
      <c r="C564" s="41" t="s">
        <v>655</v>
      </c>
      <c r="D564" s="41"/>
      <c r="E564" s="41"/>
      <c r="F564" s="41"/>
      <c r="G564" s="41"/>
      <c r="H564" s="41"/>
      <c r="I564" s="4">
        <v>7.5</v>
      </c>
      <c r="J564" s="3">
        <f t="shared" si="115"/>
        <v>3</v>
      </c>
      <c r="K564" s="4">
        <v>22</v>
      </c>
      <c r="L564" s="3">
        <f t="shared" si="116"/>
        <v>8.8000000000000007</v>
      </c>
      <c r="M564" s="3">
        <v>40</v>
      </c>
      <c r="N564" s="3">
        <f t="shared" si="122"/>
        <v>16</v>
      </c>
      <c r="O564" s="4">
        <v>20</v>
      </c>
      <c r="P564" s="3">
        <f t="shared" si="117"/>
        <v>12</v>
      </c>
      <c r="Q564" s="4">
        <v>10</v>
      </c>
      <c r="R564" s="3">
        <f t="shared" si="118"/>
        <v>6</v>
      </c>
      <c r="S564" s="3">
        <v>20</v>
      </c>
      <c r="T564" s="3">
        <f t="shared" si="119"/>
        <v>12</v>
      </c>
      <c r="U564" s="3">
        <f t="shared" si="120"/>
        <v>57.8</v>
      </c>
      <c r="V564" s="3"/>
      <c r="W564" s="6"/>
      <c r="X564" s="3">
        <f t="shared" si="123"/>
        <v>0</v>
      </c>
      <c r="Y564" s="3">
        <v>0</v>
      </c>
      <c r="Z564" s="3">
        <f t="shared" si="121"/>
        <v>57.8</v>
      </c>
      <c r="AA564" s="10">
        <v>91732</v>
      </c>
      <c r="AB564" s="10"/>
      <c r="AC564" s="10">
        <f t="shared" si="114"/>
        <v>45866</v>
      </c>
      <c r="AD564" s="1"/>
      <c r="AE564" s="1"/>
      <c r="AF564" s="1"/>
      <c r="AG564" s="1"/>
      <c r="AH564" s="35" t="s">
        <v>665</v>
      </c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  <c r="BK564" s="61"/>
      <c r="BL564" s="61"/>
      <c r="BM564" s="61"/>
      <c r="BN564" s="61"/>
      <c r="BO564" s="61"/>
      <c r="BP564" s="61"/>
      <c r="BQ564" s="61"/>
      <c r="BR564" s="61"/>
      <c r="BS564" s="61"/>
      <c r="BT564" s="61"/>
      <c r="BU564" s="61"/>
      <c r="BV564" s="61"/>
      <c r="BW564" s="61"/>
      <c r="BX564" s="61"/>
      <c r="BY564" s="61"/>
      <c r="BZ564" s="61"/>
      <c r="CA564" s="61"/>
      <c r="CB564" s="61"/>
      <c r="CC564" s="61"/>
      <c r="CD564" s="61"/>
      <c r="CE564" s="61"/>
      <c r="CF564" s="61"/>
      <c r="CG564" s="61"/>
      <c r="CH564" s="61"/>
      <c r="CI564" s="61"/>
      <c r="CJ564" s="61"/>
      <c r="CK564" s="61"/>
      <c r="CL564" s="61"/>
      <c r="CM564" s="61"/>
      <c r="CN564" s="61"/>
      <c r="CO564" s="61"/>
      <c r="CP564" s="61"/>
      <c r="CQ564" s="61"/>
      <c r="CR564" s="61"/>
      <c r="CS564" s="61"/>
      <c r="CT564" s="61"/>
      <c r="CU564" s="61"/>
      <c r="CV564" s="61"/>
    </row>
    <row r="565" spans="1:100" ht="38.4" customHeight="1" x14ac:dyDescent="0.3">
      <c r="A565" s="3">
        <v>562</v>
      </c>
      <c r="B565" s="7">
        <v>62871</v>
      </c>
      <c r="C565" s="41" t="s">
        <v>306</v>
      </c>
      <c r="D565" s="41"/>
      <c r="E565" s="41"/>
      <c r="F565" s="41"/>
      <c r="G565" s="41"/>
      <c r="H565" s="41"/>
      <c r="I565" s="3">
        <v>22</v>
      </c>
      <c r="J565" s="3">
        <f t="shared" si="115"/>
        <v>8.8000000000000007</v>
      </c>
      <c r="K565" s="3">
        <v>22</v>
      </c>
      <c r="L565" s="3">
        <f t="shared" si="116"/>
        <v>8.8000000000000007</v>
      </c>
      <c r="M565" s="3">
        <v>40</v>
      </c>
      <c r="N565" s="3">
        <f t="shared" si="122"/>
        <v>16</v>
      </c>
      <c r="O565" s="3">
        <v>10</v>
      </c>
      <c r="P565" s="3">
        <f t="shared" si="117"/>
        <v>6</v>
      </c>
      <c r="Q565" s="3">
        <v>10</v>
      </c>
      <c r="R565" s="3">
        <f t="shared" si="118"/>
        <v>6</v>
      </c>
      <c r="S565" s="3">
        <v>20</v>
      </c>
      <c r="T565" s="3">
        <f t="shared" si="119"/>
        <v>12</v>
      </c>
      <c r="U565" s="3">
        <f t="shared" si="120"/>
        <v>57.6</v>
      </c>
      <c r="V565" s="3"/>
      <c r="W565" s="6"/>
      <c r="X565" s="3">
        <f t="shared" si="123"/>
        <v>0</v>
      </c>
      <c r="Y565" s="3">
        <v>0</v>
      </c>
      <c r="Z565" s="3">
        <f t="shared" si="121"/>
        <v>57.6</v>
      </c>
      <c r="AA565" s="10">
        <v>108289.75</v>
      </c>
      <c r="AB565" s="10"/>
      <c r="AC565" s="10">
        <f t="shared" si="114"/>
        <v>54144.875</v>
      </c>
      <c r="AD565" s="1"/>
      <c r="AE565" s="1"/>
      <c r="AF565" s="1"/>
      <c r="AG565" s="1"/>
      <c r="AH565" s="35" t="s">
        <v>665</v>
      </c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  <c r="BK565" s="61"/>
      <c r="BL565" s="61"/>
      <c r="BM565" s="61"/>
      <c r="BN565" s="61"/>
      <c r="BO565" s="61"/>
      <c r="BP565" s="61"/>
      <c r="BQ565" s="61"/>
      <c r="BR565" s="61"/>
      <c r="BS565" s="61"/>
      <c r="BT565" s="61"/>
      <c r="BU565" s="61"/>
      <c r="BV565" s="61"/>
      <c r="BW565" s="61"/>
      <c r="BX565" s="61"/>
      <c r="BY565" s="61"/>
      <c r="BZ565" s="61"/>
      <c r="CA565" s="61"/>
      <c r="CB565" s="61"/>
      <c r="CC565" s="61"/>
      <c r="CD565" s="61"/>
      <c r="CE565" s="61"/>
      <c r="CF565" s="61"/>
      <c r="CG565" s="61"/>
      <c r="CH565" s="61"/>
      <c r="CI565" s="61"/>
      <c r="CJ565" s="61"/>
      <c r="CK565" s="61"/>
      <c r="CL565" s="61"/>
      <c r="CM565" s="61"/>
      <c r="CN565" s="61"/>
      <c r="CO565" s="61"/>
      <c r="CP565" s="61"/>
      <c r="CQ565" s="61"/>
      <c r="CR565" s="61"/>
      <c r="CS565" s="61"/>
      <c r="CT565" s="61"/>
      <c r="CU565" s="61"/>
      <c r="CV565" s="61"/>
    </row>
    <row r="566" spans="1:100" ht="38.4" customHeight="1" x14ac:dyDescent="0.3">
      <c r="A566" s="6">
        <v>563</v>
      </c>
      <c r="B566" s="7">
        <v>63574</v>
      </c>
      <c r="C566" s="41" t="s">
        <v>534</v>
      </c>
      <c r="D566" s="41"/>
      <c r="E566" s="41"/>
      <c r="F566" s="41"/>
      <c r="G566" s="41"/>
      <c r="H566" s="41"/>
      <c r="I566" s="3">
        <v>22</v>
      </c>
      <c r="J566" s="3">
        <f t="shared" si="115"/>
        <v>8.8000000000000007</v>
      </c>
      <c r="K566" s="3">
        <v>22</v>
      </c>
      <c r="L566" s="3">
        <f t="shared" si="116"/>
        <v>8.8000000000000007</v>
      </c>
      <c r="M566" s="3">
        <v>40</v>
      </c>
      <c r="N566" s="3">
        <f t="shared" si="122"/>
        <v>16</v>
      </c>
      <c r="O566" s="3">
        <v>10</v>
      </c>
      <c r="P566" s="3">
        <f t="shared" si="117"/>
        <v>6</v>
      </c>
      <c r="Q566" s="3">
        <v>10</v>
      </c>
      <c r="R566" s="3">
        <f t="shared" si="118"/>
        <v>6</v>
      </c>
      <c r="S566" s="3">
        <v>20</v>
      </c>
      <c r="T566" s="3">
        <f t="shared" si="119"/>
        <v>12</v>
      </c>
      <c r="U566" s="3">
        <f t="shared" si="120"/>
        <v>57.6</v>
      </c>
      <c r="V566" s="3"/>
      <c r="W566" s="6"/>
      <c r="X566" s="3">
        <f t="shared" si="123"/>
        <v>0</v>
      </c>
      <c r="Y566" s="3">
        <v>0</v>
      </c>
      <c r="Z566" s="3">
        <f t="shared" si="121"/>
        <v>57.6</v>
      </c>
      <c r="AA566" s="10">
        <v>195440.97</v>
      </c>
      <c r="AB566" s="10"/>
      <c r="AC566" s="10">
        <f t="shared" si="114"/>
        <v>97720.485000000001</v>
      </c>
      <c r="AD566" s="1"/>
      <c r="AE566" s="1"/>
      <c r="AF566" s="1"/>
      <c r="AG566" s="1"/>
      <c r="AH566" s="35" t="s">
        <v>665</v>
      </c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  <c r="BK566" s="61"/>
      <c r="BL566" s="61"/>
      <c r="BM566" s="61"/>
      <c r="BN566" s="61"/>
      <c r="BO566" s="61"/>
      <c r="BP566" s="61"/>
      <c r="BQ566" s="61"/>
      <c r="BR566" s="61"/>
      <c r="BS566" s="61"/>
      <c r="BT566" s="61"/>
      <c r="BU566" s="61"/>
      <c r="BV566" s="61"/>
      <c r="BW566" s="61"/>
      <c r="BX566" s="61"/>
      <c r="BY566" s="61"/>
      <c r="BZ566" s="61"/>
      <c r="CA566" s="61"/>
      <c r="CB566" s="61"/>
      <c r="CC566" s="61"/>
      <c r="CD566" s="61"/>
      <c r="CE566" s="61"/>
      <c r="CF566" s="61"/>
      <c r="CG566" s="61"/>
      <c r="CH566" s="61"/>
      <c r="CI566" s="61"/>
      <c r="CJ566" s="61"/>
      <c r="CK566" s="61"/>
      <c r="CL566" s="61"/>
      <c r="CM566" s="61"/>
      <c r="CN566" s="61"/>
      <c r="CO566" s="61"/>
      <c r="CP566" s="61"/>
      <c r="CQ566" s="61"/>
      <c r="CR566" s="61"/>
      <c r="CS566" s="61"/>
      <c r="CT566" s="61"/>
      <c r="CU566" s="61"/>
      <c r="CV566" s="61"/>
    </row>
    <row r="567" spans="1:100" ht="38.4" customHeight="1" x14ac:dyDescent="0.3">
      <c r="A567" s="3">
        <v>564</v>
      </c>
      <c r="B567" s="7">
        <v>63693</v>
      </c>
      <c r="C567" s="41" t="s">
        <v>592</v>
      </c>
      <c r="D567" s="41"/>
      <c r="E567" s="41"/>
      <c r="F567" s="41"/>
      <c r="G567" s="41"/>
      <c r="H567" s="41"/>
      <c r="I567" s="3">
        <v>22</v>
      </c>
      <c r="J567" s="3">
        <f t="shared" si="115"/>
        <v>8.8000000000000007</v>
      </c>
      <c r="K567" s="3">
        <v>22</v>
      </c>
      <c r="L567" s="3">
        <f t="shared" si="116"/>
        <v>8.8000000000000007</v>
      </c>
      <c r="M567" s="3">
        <v>40</v>
      </c>
      <c r="N567" s="3">
        <f t="shared" si="122"/>
        <v>16</v>
      </c>
      <c r="O567" s="3">
        <v>10</v>
      </c>
      <c r="P567" s="3">
        <f t="shared" si="117"/>
        <v>6</v>
      </c>
      <c r="Q567" s="3">
        <v>10</v>
      </c>
      <c r="R567" s="3">
        <f t="shared" si="118"/>
        <v>6</v>
      </c>
      <c r="S567" s="3">
        <v>20</v>
      </c>
      <c r="T567" s="3">
        <f t="shared" si="119"/>
        <v>12</v>
      </c>
      <c r="U567" s="3">
        <f t="shared" si="120"/>
        <v>57.6</v>
      </c>
      <c r="V567" s="3"/>
      <c r="W567" s="6"/>
      <c r="X567" s="3">
        <f t="shared" si="123"/>
        <v>0</v>
      </c>
      <c r="Y567" s="3">
        <v>0</v>
      </c>
      <c r="Z567" s="3">
        <f t="shared" si="121"/>
        <v>57.6</v>
      </c>
      <c r="AA567" s="10">
        <v>94878.080000000002</v>
      </c>
      <c r="AB567" s="10"/>
      <c r="AC567" s="10">
        <f t="shared" si="114"/>
        <v>47439.040000000001</v>
      </c>
      <c r="AD567" s="1"/>
      <c r="AE567" s="1"/>
      <c r="AF567" s="1"/>
      <c r="AG567" s="1"/>
      <c r="AH567" s="35" t="s">
        <v>665</v>
      </c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  <c r="BK567" s="61"/>
      <c r="BL567" s="61"/>
      <c r="BM567" s="61"/>
      <c r="BN567" s="61"/>
      <c r="BO567" s="61"/>
      <c r="BP567" s="61"/>
      <c r="BQ567" s="61"/>
      <c r="BR567" s="61"/>
      <c r="BS567" s="61"/>
      <c r="BT567" s="61"/>
      <c r="BU567" s="61"/>
      <c r="BV567" s="61"/>
      <c r="BW567" s="61"/>
      <c r="BX567" s="61"/>
      <c r="BY567" s="61"/>
      <c r="BZ567" s="61"/>
      <c r="CA567" s="61"/>
      <c r="CB567" s="61"/>
      <c r="CC567" s="61"/>
      <c r="CD567" s="61"/>
      <c r="CE567" s="61"/>
      <c r="CF567" s="61"/>
      <c r="CG567" s="61"/>
      <c r="CH567" s="61"/>
      <c r="CI567" s="61"/>
      <c r="CJ567" s="61"/>
      <c r="CK567" s="61"/>
      <c r="CL567" s="61"/>
      <c r="CM567" s="61"/>
      <c r="CN567" s="61"/>
      <c r="CO567" s="61"/>
      <c r="CP567" s="61"/>
      <c r="CQ567" s="61"/>
      <c r="CR567" s="61"/>
      <c r="CS567" s="61"/>
      <c r="CT567" s="61"/>
      <c r="CU567" s="61"/>
      <c r="CV567" s="61"/>
    </row>
    <row r="568" spans="1:100" ht="38.4" customHeight="1" x14ac:dyDescent="0.3">
      <c r="A568" s="3">
        <v>565</v>
      </c>
      <c r="B568" s="7">
        <v>63853</v>
      </c>
      <c r="C568" s="41" t="s">
        <v>647</v>
      </c>
      <c r="D568" s="41"/>
      <c r="E568" s="41"/>
      <c r="F568" s="41"/>
      <c r="G568" s="41"/>
      <c r="H568" s="41"/>
      <c r="I568" s="3">
        <v>7.5</v>
      </c>
      <c r="J568" s="3">
        <f t="shared" si="115"/>
        <v>3</v>
      </c>
      <c r="K568" s="3">
        <v>15</v>
      </c>
      <c r="L568" s="3">
        <f t="shared" si="116"/>
        <v>6</v>
      </c>
      <c r="M568" s="3">
        <v>40</v>
      </c>
      <c r="N568" s="3">
        <f t="shared" si="122"/>
        <v>16</v>
      </c>
      <c r="O568" s="3">
        <v>20</v>
      </c>
      <c r="P568" s="3">
        <f t="shared" si="117"/>
        <v>12</v>
      </c>
      <c r="Q568" s="3">
        <v>10</v>
      </c>
      <c r="R568" s="3">
        <f t="shared" si="118"/>
        <v>6</v>
      </c>
      <c r="S568" s="3">
        <v>20</v>
      </c>
      <c r="T568" s="3">
        <f t="shared" si="119"/>
        <v>12</v>
      </c>
      <c r="U568" s="3">
        <f t="shared" si="120"/>
        <v>55</v>
      </c>
      <c r="V568" s="3"/>
      <c r="W568" s="6"/>
      <c r="X568" s="3">
        <f t="shared" si="123"/>
        <v>0</v>
      </c>
      <c r="Y568" s="3">
        <v>2.5</v>
      </c>
      <c r="Z568" s="3">
        <f t="shared" si="121"/>
        <v>57.5</v>
      </c>
      <c r="AA568" s="10">
        <v>56904.43</v>
      </c>
      <c r="AB568" s="10"/>
      <c r="AC568" s="10">
        <f t="shared" si="114"/>
        <v>28452.215</v>
      </c>
      <c r="AD568" s="1"/>
      <c r="AE568" s="1"/>
      <c r="AF568" s="1"/>
      <c r="AG568" s="1"/>
      <c r="AH568" s="35" t="s">
        <v>665</v>
      </c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  <c r="BK568" s="61"/>
      <c r="BL568" s="61"/>
      <c r="BM568" s="61"/>
      <c r="BN568" s="61"/>
      <c r="BO568" s="61"/>
      <c r="BP568" s="61"/>
      <c r="BQ568" s="61"/>
      <c r="BR568" s="61"/>
      <c r="BS568" s="61"/>
      <c r="BT568" s="61"/>
      <c r="BU568" s="61"/>
      <c r="BV568" s="61"/>
      <c r="BW568" s="61"/>
      <c r="BX568" s="61"/>
      <c r="BY568" s="61"/>
      <c r="BZ568" s="61"/>
      <c r="CA568" s="61"/>
      <c r="CB568" s="61"/>
      <c r="CC568" s="61"/>
      <c r="CD568" s="61"/>
      <c r="CE568" s="61"/>
      <c r="CF568" s="61"/>
      <c r="CG568" s="61"/>
      <c r="CH568" s="61"/>
      <c r="CI568" s="61"/>
      <c r="CJ568" s="61"/>
      <c r="CK568" s="61"/>
      <c r="CL568" s="61"/>
      <c r="CM568" s="61"/>
      <c r="CN568" s="61"/>
      <c r="CO568" s="61"/>
      <c r="CP568" s="61"/>
      <c r="CQ568" s="61"/>
      <c r="CR568" s="61"/>
      <c r="CS568" s="61"/>
      <c r="CT568" s="61"/>
      <c r="CU568" s="61"/>
      <c r="CV568" s="61"/>
    </row>
    <row r="569" spans="1:100" ht="38.4" customHeight="1" x14ac:dyDescent="0.3">
      <c r="A569" s="3">
        <v>566</v>
      </c>
      <c r="B569" s="14">
        <v>63313</v>
      </c>
      <c r="C569" s="41" t="s">
        <v>418</v>
      </c>
      <c r="D569" s="41"/>
      <c r="E569" s="41"/>
      <c r="F569" s="41"/>
      <c r="G569" s="41"/>
      <c r="H569" s="41"/>
      <c r="I569" s="15">
        <v>22</v>
      </c>
      <c r="J569" s="15">
        <f t="shared" si="115"/>
        <v>8.8000000000000007</v>
      </c>
      <c r="K569" s="15">
        <v>15</v>
      </c>
      <c r="L569" s="15">
        <f t="shared" si="116"/>
        <v>6</v>
      </c>
      <c r="M569" s="15">
        <v>40</v>
      </c>
      <c r="N569" s="15">
        <f t="shared" si="122"/>
        <v>16</v>
      </c>
      <c r="O569" s="15">
        <v>10</v>
      </c>
      <c r="P569" s="15">
        <f t="shared" si="117"/>
        <v>6</v>
      </c>
      <c r="Q569" s="15">
        <v>10</v>
      </c>
      <c r="R569" s="15">
        <f t="shared" si="118"/>
        <v>6</v>
      </c>
      <c r="S569" s="15">
        <v>20</v>
      </c>
      <c r="T569" s="15">
        <f t="shared" si="119"/>
        <v>12</v>
      </c>
      <c r="U569" s="15">
        <f t="shared" si="120"/>
        <v>54.8</v>
      </c>
      <c r="V569" s="3"/>
      <c r="W569" s="6"/>
      <c r="X569" s="15">
        <f t="shared" si="123"/>
        <v>0</v>
      </c>
      <c r="Y569" s="15">
        <v>2.5</v>
      </c>
      <c r="Z569" s="15">
        <f t="shared" si="121"/>
        <v>57.3</v>
      </c>
      <c r="AA569" s="16">
        <v>127800</v>
      </c>
      <c r="AB569" s="16"/>
      <c r="AC569" s="16">
        <f t="shared" si="114"/>
        <v>63900</v>
      </c>
      <c r="AD569" s="1"/>
      <c r="AE569" s="1"/>
      <c r="AF569" s="1"/>
      <c r="AG569" s="1"/>
      <c r="AH569" s="35" t="s">
        <v>665</v>
      </c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  <c r="BK569" s="61"/>
      <c r="BL569" s="61"/>
      <c r="BM569" s="61"/>
      <c r="BN569" s="61"/>
      <c r="BO569" s="61"/>
      <c r="BP569" s="61"/>
      <c r="BQ569" s="61"/>
      <c r="BR569" s="61"/>
      <c r="BS569" s="61"/>
      <c r="BT569" s="61"/>
      <c r="BU569" s="61"/>
      <c r="BV569" s="61"/>
      <c r="BW569" s="61"/>
      <c r="BX569" s="61"/>
      <c r="BY569" s="61"/>
      <c r="BZ569" s="61"/>
      <c r="CA569" s="61"/>
      <c r="CB569" s="61"/>
      <c r="CC569" s="61"/>
      <c r="CD569" s="61"/>
      <c r="CE569" s="61"/>
      <c r="CF569" s="61"/>
      <c r="CG569" s="61"/>
      <c r="CH569" s="61"/>
      <c r="CI569" s="61"/>
      <c r="CJ569" s="61"/>
      <c r="CK569" s="61"/>
      <c r="CL569" s="61"/>
      <c r="CM569" s="61"/>
      <c r="CN569" s="61"/>
      <c r="CO569" s="61"/>
      <c r="CP569" s="61"/>
      <c r="CQ569" s="61"/>
      <c r="CR569" s="61"/>
      <c r="CS569" s="61"/>
      <c r="CT569" s="61"/>
      <c r="CU569" s="61"/>
      <c r="CV569" s="61"/>
    </row>
    <row r="570" spans="1:100" ht="38.4" customHeight="1" x14ac:dyDescent="0.3">
      <c r="A570" s="6">
        <v>567</v>
      </c>
      <c r="B570" s="7">
        <v>63482</v>
      </c>
      <c r="C570" s="41" t="s">
        <v>487</v>
      </c>
      <c r="D570" s="41"/>
      <c r="E570" s="41"/>
      <c r="F570" s="41"/>
      <c r="G570" s="41"/>
      <c r="H570" s="41"/>
      <c r="I570" s="3">
        <v>15</v>
      </c>
      <c r="J570" s="3">
        <f t="shared" si="115"/>
        <v>6</v>
      </c>
      <c r="K570" s="3">
        <v>22</v>
      </c>
      <c r="L570" s="3">
        <f t="shared" si="116"/>
        <v>8.8000000000000007</v>
      </c>
      <c r="M570" s="3">
        <v>40</v>
      </c>
      <c r="N570" s="3">
        <f t="shared" si="122"/>
        <v>16</v>
      </c>
      <c r="O570" s="3">
        <v>10</v>
      </c>
      <c r="P570" s="3">
        <f t="shared" si="117"/>
        <v>6</v>
      </c>
      <c r="Q570" s="3">
        <v>10</v>
      </c>
      <c r="R570" s="3">
        <f t="shared" si="118"/>
        <v>6</v>
      </c>
      <c r="S570" s="3">
        <v>20</v>
      </c>
      <c r="T570" s="3">
        <f t="shared" si="119"/>
        <v>12</v>
      </c>
      <c r="U570" s="3">
        <f t="shared" si="120"/>
        <v>54.8</v>
      </c>
      <c r="V570" s="3"/>
      <c r="W570" s="6"/>
      <c r="X570" s="3">
        <f t="shared" si="123"/>
        <v>0</v>
      </c>
      <c r="Y570" s="3">
        <v>2.5</v>
      </c>
      <c r="Z570" s="3">
        <f t="shared" si="121"/>
        <v>57.3</v>
      </c>
      <c r="AA570" s="10">
        <v>152216.66</v>
      </c>
      <c r="AB570" s="10"/>
      <c r="AC570" s="10">
        <f t="shared" si="114"/>
        <v>76108.33</v>
      </c>
      <c r="AD570" s="1"/>
      <c r="AE570" s="1"/>
      <c r="AF570" s="1"/>
      <c r="AG570" s="1"/>
      <c r="AH570" s="35" t="s">
        <v>665</v>
      </c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  <c r="BK570" s="61"/>
      <c r="BL570" s="61"/>
      <c r="BM570" s="61"/>
      <c r="BN570" s="61"/>
      <c r="BO570" s="61"/>
      <c r="BP570" s="61"/>
      <c r="BQ570" s="61"/>
      <c r="BR570" s="61"/>
      <c r="BS570" s="61"/>
      <c r="BT570" s="61"/>
      <c r="BU570" s="61"/>
      <c r="BV570" s="61"/>
      <c r="BW570" s="61"/>
      <c r="BX570" s="61"/>
      <c r="BY570" s="61"/>
      <c r="BZ570" s="61"/>
      <c r="CA570" s="61"/>
      <c r="CB570" s="61"/>
      <c r="CC570" s="61"/>
      <c r="CD570" s="61"/>
      <c r="CE570" s="61"/>
      <c r="CF570" s="61"/>
      <c r="CG570" s="61"/>
      <c r="CH570" s="61"/>
      <c r="CI570" s="61"/>
      <c r="CJ570" s="61"/>
      <c r="CK570" s="61"/>
      <c r="CL570" s="61"/>
      <c r="CM570" s="61"/>
      <c r="CN570" s="61"/>
      <c r="CO570" s="61"/>
      <c r="CP570" s="61"/>
      <c r="CQ570" s="61"/>
      <c r="CR570" s="61"/>
      <c r="CS570" s="61"/>
      <c r="CT570" s="61"/>
      <c r="CU570" s="61"/>
      <c r="CV570" s="61"/>
    </row>
    <row r="571" spans="1:100" ht="38.4" customHeight="1" x14ac:dyDescent="0.3">
      <c r="A571" s="3">
        <v>568</v>
      </c>
      <c r="B571" s="7">
        <v>62267</v>
      </c>
      <c r="C571" s="41" t="s">
        <v>21</v>
      </c>
      <c r="D571" s="41"/>
      <c r="E571" s="41"/>
      <c r="F571" s="41"/>
      <c r="G571" s="41"/>
      <c r="H571" s="41"/>
      <c r="I571" s="3">
        <v>7.5</v>
      </c>
      <c r="J571" s="3">
        <f t="shared" si="115"/>
        <v>3</v>
      </c>
      <c r="K571" s="3">
        <v>30</v>
      </c>
      <c r="L571" s="3">
        <f t="shared" si="116"/>
        <v>12</v>
      </c>
      <c r="M571" s="3">
        <v>30</v>
      </c>
      <c r="N571" s="3">
        <f t="shared" si="122"/>
        <v>12</v>
      </c>
      <c r="O571" s="3">
        <v>20</v>
      </c>
      <c r="P571" s="3">
        <f t="shared" si="117"/>
        <v>12</v>
      </c>
      <c r="Q571" s="3">
        <v>10</v>
      </c>
      <c r="R571" s="3">
        <f t="shared" si="118"/>
        <v>6</v>
      </c>
      <c r="S571" s="3">
        <v>20</v>
      </c>
      <c r="T571" s="3">
        <f t="shared" si="119"/>
        <v>12</v>
      </c>
      <c r="U571" s="3">
        <f t="shared" si="120"/>
        <v>57</v>
      </c>
      <c r="V571" s="3"/>
      <c r="W571" s="6"/>
      <c r="X571" s="3">
        <v>0</v>
      </c>
      <c r="Y571" s="3">
        <v>0</v>
      </c>
      <c r="Z571" s="3">
        <f t="shared" si="121"/>
        <v>57</v>
      </c>
      <c r="AA571" s="10">
        <v>43900</v>
      </c>
      <c r="AB571" s="10"/>
      <c r="AC571" s="10">
        <f t="shared" si="114"/>
        <v>21950</v>
      </c>
      <c r="AD571" s="1"/>
      <c r="AE571" s="1"/>
      <c r="AF571" s="1"/>
      <c r="AG571" s="1"/>
      <c r="AH571" s="35" t="s">
        <v>665</v>
      </c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  <c r="BK571" s="61"/>
      <c r="BL571" s="61"/>
      <c r="BM571" s="61"/>
      <c r="BN571" s="61"/>
      <c r="BO571" s="61"/>
      <c r="BP571" s="61"/>
      <c r="BQ571" s="61"/>
      <c r="BR571" s="61"/>
      <c r="BS571" s="61"/>
      <c r="BT571" s="61"/>
      <c r="BU571" s="61"/>
      <c r="BV571" s="61"/>
      <c r="BW571" s="61"/>
      <c r="BX571" s="61"/>
      <c r="BY571" s="61"/>
      <c r="BZ571" s="61"/>
      <c r="CA571" s="61"/>
      <c r="CB571" s="61"/>
      <c r="CC571" s="61"/>
      <c r="CD571" s="61"/>
      <c r="CE571" s="61"/>
      <c r="CF571" s="61"/>
      <c r="CG571" s="61"/>
      <c r="CH571" s="61"/>
      <c r="CI571" s="61"/>
      <c r="CJ571" s="61"/>
      <c r="CK571" s="61"/>
      <c r="CL571" s="61"/>
      <c r="CM571" s="61"/>
      <c r="CN571" s="61"/>
      <c r="CO571" s="61"/>
      <c r="CP571" s="61"/>
      <c r="CQ571" s="61"/>
      <c r="CR571" s="61"/>
      <c r="CS571" s="61"/>
      <c r="CT571" s="61"/>
      <c r="CU571" s="61"/>
      <c r="CV571" s="61"/>
    </row>
    <row r="572" spans="1:100" ht="38.4" customHeight="1" x14ac:dyDescent="0.3">
      <c r="A572" s="3">
        <v>569</v>
      </c>
      <c r="B572" s="7">
        <v>62919</v>
      </c>
      <c r="C572" s="41" t="s">
        <v>29</v>
      </c>
      <c r="D572" s="41"/>
      <c r="E572" s="41"/>
      <c r="F572" s="41"/>
      <c r="G572" s="41"/>
      <c r="H572" s="41"/>
      <c r="I572" s="3">
        <v>7.5</v>
      </c>
      <c r="J572" s="3">
        <f t="shared" si="115"/>
        <v>3</v>
      </c>
      <c r="K572" s="3">
        <v>30</v>
      </c>
      <c r="L572" s="3">
        <f t="shared" si="116"/>
        <v>12</v>
      </c>
      <c r="M572" s="4">
        <v>30</v>
      </c>
      <c r="N572" s="3">
        <f t="shared" si="122"/>
        <v>12</v>
      </c>
      <c r="O572" s="3">
        <v>20</v>
      </c>
      <c r="P572" s="3">
        <f t="shared" si="117"/>
        <v>12</v>
      </c>
      <c r="Q572" s="3">
        <v>10</v>
      </c>
      <c r="R572" s="3">
        <f t="shared" si="118"/>
        <v>6</v>
      </c>
      <c r="S572" s="3">
        <v>20</v>
      </c>
      <c r="T572" s="3">
        <f t="shared" si="119"/>
        <v>12</v>
      </c>
      <c r="U572" s="3">
        <f t="shared" si="120"/>
        <v>57</v>
      </c>
      <c r="V572" s="3"/>
      <c r="W572" s="6"/>
      <c r="X572" s="3">
        <v>0</v>
      </c>
      <c r="Y572" s="3">
        <v>0</v>
      </c>
      <c r="Z572" s="3">
        <f t="shared" si="121"/>
        <v>57</v>
      </c>
      <c r="AA572" s="10">
        <v>63500</v>
      </c>
      <c r="AB572" s="10"/>
      <c r="AC572" s="10">
        <f t="shared" si="114"/>
        <v>31750</v>
      </c>
      <c r="AD572" s="1"/>
      <c r="AE572" s="1"/>
      <c r="AF572" s="1"/>
      <c r="AG572" s="1"/>
      <c r="AH572" s="35" t="s">
        <v>665</v>
      </c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  <c r="BK572" s="61"/>
      <c r="BL572" s="61"/>
      <c r="BM572" s="61"/>
      <c r="BN572" s="61"/>
      <c r="BO572" s="61"/>
      <c r="BP572" s="61"/>
      <c r="BQ572" s="61"/>
      <c r="BR572" s="61"/>
      <c r="BS572" s="61"/>
      <c r="BT572" s="61"/>
      <c r="BU572" s="61"/>
      <c r="BV572" s="61"/>
      <c r="BW572" s="61"/>
      <c r="BX572" s="61"/>
      <c r="BY572" s="61"/>
      <c r="BZ572" s="61"/>
      <c r="CA572" s="61"/>
      <c r="CB572" s="61"/>
      <c r="CC572" s="61"/>
      <c r="CD572" s="61"/>
      <c r="CE572" s="61"/>
      <c r="CF572" s="61"/>
      <c r="CG572" s="61"/>
      <c r="CH572" s="61"/>
      <c r="CI572" s="61"/>
      <c r="CJ572" s="61"/>
      <c r="CK572" s="61"/>
      <c r="CL572" s="61"/>
      <c r="CM572" s="61"/>
      <c r="CN572" s="61"/>
      <c r="CO572" s="61"/>
      <c r="CP572" s="61"/>
      <c r="CQ572" s="61"/>
      <c r="CR572" s="61"/>
      <c r="CS572" s="61"/>
      <c r="CT572" s="61"/>
      <c r="CU572" s="61"/>
      <c r="CV572" s="61"/>
    </row>
    <row r="573" spans="1:100" ht="38.4" customHeight="1" x14ac:dyDescent="0.3">
      <c r="A573" s="3">
        <v>570</v>
      </c>
      <c r="B573" s="7">
        <v>63717</v>
      </c>
      <c r="C573" s="41" t="s">
        <v>607</v>
      </c>
      <c r="D573" s="41"/>
      <c r="E573" s="41"/>
      <c r="F573" s="41"/>
      <c r="G573" s="41"/>
      <c r="H573" s="41"/>
      <c r="I573" s="3">
        <v>15</v>
      </c>
      <c r="J573" s="3">
        <f t="shared" si="115"/>
        <v>6</v>
      </c>
      <c r="K573" s="3">
        <v>7.5</v>
      </c>
      <c r="L573" s="3">
        <f t="shared" si="116"/>
        <v>3</v>
      </c>
      <c r="M573" s="3">
        <v>30</v>
      </c>
      <c r="N573" s="3">
        <f t="shared" si="122"/>
        <v>12</v>
      </c>
      <c r="O573" s="3">
        <v>20</v>
      </c>
      <c r="P573" s="3">
        <f t="shared" si="117"/>
        <v>12</v>
      </c>
      <c r="Q573" s="3">
        <v>20</v>
      </c>
      <c r="R573" s="3">
        <f t="shared" si="118"/>
        <v>12</v>
      </c>
      <c r="S573" s="3">
        <v>20</v>
      </c>
      <c r="T573" s="3">
        <f t="shared" si="119"/>
        <v>12</v>
      </c>
      <c r="U573" s="3">
        <f t="shared" si="120"/>
        <v>57</v>
      </c>
      <c r="V573" s="3"/>
      <c r="W573" s="6"/>
      <c r="X573" s="3">
        <f>+V573+W573</f>
        <v>0</v>
      </c>
      <c r="Y573" s="3">
        <v>0</v>
      </c>
      <c r="Z573" s="3">
        <f t="shared" si="121"/>
        <v>57</v>
      </c>
      <c r="AA573" s="10">
        <v>190000</v>
      </c>
      <c r="AB573" s="10"/>
      <c r="AC573" s="10">
        <f t="shared" si="114"/>
        <v>95000</v>
      </c>
      <c r="AD573" s="1"/>
      <c r="AE573" s="1"/>
      <c r="AF573" s="1"/>
      <c r="AG573" s="1"/>
      <c r="AH573" s="35" t="s">
        <v>665</v>
      </c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  <c r="BK573" s="61"/>
      <c r="BL573" s="61"/>
      <c r="BM573" s="61"/>
      <c r="BN573" s="61"/>
      <c r="BO573" s="61"/>
      <c r="BP573" s="61"/>
      <c r="BQ573" s="61"/>
      <c r="BR573" s="61"/>
      <c r="BS573" s="61"/>
      <c r="BT573" s="61"/>
      <c r="BU573" s="61"/>
      <c r="BV573" s="61"/>
      <c r="BW573" s="61"/>
      <c r="BX573" s="61"/>
      <c r="BY573" s="61"/>
      <c r="BZ573" s="61"/>
      <c r="CA573" s="61"/>
      <c r="CB573" s="61"/>
      <c r="CC573" s="61"/>
      <c r="CD573" s="61"/>
      <c r="CE573" s="61"/>
      <c r="CF573" s="61"/>
      <c r="CG573" s="61"/>
      <c r="CH573" s="61"/>
      <c r="CI573" s="61"/>
      <c r="CJ573" s="61"/>
      <c r="CK573" s="61"/>
      <c r="CL573" s="61"/>
      <c r="CM573" s="61"/>
      <c r="CN573" s="61"/>
      <c r="CO573" s="61"/>
      <c r="CP573" s="61"/>
      <c r="CQ573" s="61"/>
      <c r="CR573" s="61"/>
      <c r="CS573" s="61"/>
      <c r="CT573" s="61"/>
      <c r="CU573" s="61"/>
      <c r="CV573" s="61"/>
    </row>
    <row r="574" spans="1:100" ht="38.4" customHeight="1" x14ac:dyDescent="0.3">
      <c r="A574" s="6">
        <v>571</v>
      </c>
      <c r="B574" s="7">
        <v>62942</v>
      </c>
      <c r="C574" s="41" t="s">
        <v>38</v>
      </c>
      <c r="D574" s="41"/>
      <c r="E574" s="41"/>
      <c r="F574" s="41"/>
      <c r="G574" s="41"/>
      <c r="H574" s="41"/>
      <c r="I574" s="3">
        <v>15</v>
      </c>
      <c r="J574" s="3">
        <f t="shared" si="115"/>
        <v>6</v>
      </c>
      <c r="K574" s="3">
        <v>22</v>
      </c>
      <c r="L574" s="3">
        <f t="shared" si="116"/>
        <v>8.8000000000000007</v>
      </c>
      <c r="M574" s="4">
        <v>30</v>
      </c>
      <c r="N574" s="3">
        <f t="shared" si="122"/>
        <v>12</v>
      </c>
      <c r="O574" s="3">
        <v>20</v>
      </c>
      <c r="P574" s="3">
        <f t="shared" si="117"/>
        <v>12</v>
      </c>
      <c r="Q574" s="3">
        <v>10</v>
      </c>
      <c r="R574" s="3">
        <f t="shared" si="118"/>
        <v>6</v>
      </c>
      <c r="S574" s="3">
        <v>20</v>
      </c>
      <c r="T574" s="3">
        <f t="shared" si="119"/>
        <v>12</v>
      </c>
      <c r="U574" s="3">
        <f t="shared" si="120"/>
        <v>56.8</v>
      </c>
      <c r="V574" s="3" t="s">
        <v>20</v>
      </c>
      <c r="W574" s="6"/>
      <c r="X574" s="3">
        <v>0</v>
      </c>
      <c r="Y574" s="3">
        <v>0</v>
      </c>
      <c r="Z574" s="3">
        <f t="shared" si="121"/>
        <v>56.8</v>
      </c>
      <c r="AA574" s="10">
        <v>120900</v>
      </c>
      <c r="AB574" s="10"/>
      <c r="AC574" s="10">
        <f t="shared" si="114"/>
        <v>60450</v>
      </c>
      <c r="AD574" s="1"/>
      <c r="AE574" s="1"/>
      <c r="AF574" s="1"/>
      <c r="AG574" s="1"/>
      <c r="AH574" s="35" t="s">
        <v>665</v>
      </c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  <c r="CF574" s="61"/>
      <c r="CG574" s="61"/>
      <c r="CH574" s="61"/>
      <c r="CI574" s="61"/>
      <c r="CJ574" s="61"/>
      <c r="CK574" s="61"/>
      <c r="CL574" s="61"/>
      <c r="CM574" s="61"/>
      <c r="CN574" s="61"/>
      <c r="CO574" s="61"/>
      <c r="CP574" s="61"/>
      <c r="CQ574" s="61"/>
      <c r="CR574" s="61"/>
      <c r="CS574" s="61"/>
      <c r="CT574" s="61"/>
      <c r="CU574" s="61"/>
      <c r="CV574" s="61"/>
    </row>
    <row r="575" spans="1:100" ht="38.4" customHeight="1" x14ac:dyDescent="0.3">
      <c r="A575" s="3">
        <v>572</v>
      </c>
      <c r="B575" s="7">
        <v>63382</v>
      </c>
      <c r="C575" s="41" t="s">
        <v>450</v>
      </c>
      <c r="D575" s="41"/>
      <c r="E575" s="41"/>
      <c r="F575" s="41"/>
      <c r="G575" s="41"/>
      <c r="H575" s="41"/>
      <c r="I575" s="3">
        <v>15</v>
      </c>
      <c r="J575" s="3">
        <f t="shared" si="115"/>
        <v>6</v>
      </c>
      <c r="K575" s="3">
        <v>22</v>
      </c>
      <c r="L575" s="3">
        <f t="shared" si="116"/>
        <v>8.8000000000000007</v>
      </c>
      <c r="M575" s="3">
        <v>30</v>
      </c>
      <c r="N575" s="3">
        <f t="shared" si="122"/>
        <v>12</v>
      </c>
      <c r="O575" s="3">
        <v>20</v>
      </c>
      <c r="P575" s="3">
        <f t="shared" si="117"/>
        <v>12</v>
      </c>
      <c r="Q575" s="3">
        <v>10</v>
      </c>
      <c r="R575" s="3">
        <f t="shared" si="118"/>
        <v>6</v>
      </c>
      <c r="S575" s="3">
        <v>20</v>
      </c>
      <c r="T575" s="3">
        <f t="shared" si="119"/>
        <v>12</v>
      </c>
      <c r="U575" s="3">
        <f t="shared" si="120"/>
        <v>56.8</v>
      </c>
      <c r="V575" s="3"/>
      <c r="W575" s="6"/>
      <c r="X575" s="3">
        <f>+V575+W575</f>
        <v>0</v>
      </c>
      <c r="Y575" s="3">
        <v>0</v>
      </c>
      <c r="Z575" s="3">
        <f t="shared" si="121"/>
        <v>56.8</v>
      </c>
      <c r="AA575" s="10">
        <v>40171.800000000003</v>
      </c>
      <c r="AB575" s="10"/>
      <c r="AC575" s="10">
        <f t="shared" si="114"/>
        <v>20085.900000000001</v>
      </c>
      <c r="AD575" s="1"/>
      <c r="AE575" s="1"/>
      <c r="AF575" s="1"/>
      <c r="AG575" s="1"/>
      <c r="AH575" s="35" t="s">
        <v>665</v>
      </c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  <c r="CF575" s="61"/>
      <c r="CG575" s="61"/>
      <c r="CH575" s="61"/>
      <c r="CI575" s="61"/>
      <c r="CJ575" s="61"/>
      <c r="CK575" s="61"/>
      <c r="CL575" s="61"/>
      <c r="CM575" s="61"/>
      <c r="CN575" s="61"/>
      <c r="CO575" s="61"/>
      <c r="CP575" s="61"/>
      <c r="CQ575" s="61"/>
      <c r="CR575" s="61"/>
      <c r="CS575" s="61"/>
      <c r="CT575" s="61"/>
      <c r="CU575" s="61"/>
      <c r="CV575" s="61"/>
    </row>
    <row r="576" spans="1:100" ht="38.4" customHeight="1" x14ac:dyDescent="0.3">
      <c r="A576" s="3">
        <v>573</v>
      </c>
      <c r="B576" s="7">
        <v>62924</v>
      </c>
      <c r="C576" s="41" t="s">
        <v>31</v>
      </c>
      <c r="D576" s="41"/>
      <c r="E576" s="41"/>
      <c r="F576" s="41"/>
      <c r="G576" s="41"/>
      <c r="H576" s="41"/>
      <c r="I576" s="3">
        <v>7.5</v>
      </c>
      <c r="J576" s="3">
        <f t="shared" si="115"/>
        <v>3</v>
      </c>
      <c r="K576" s="3">
        <v>30</v>
      </c>
      <c r="L576" s="3">
        <f t="shared" si="116"/>
        <v>12</v>
      </c>
      <c r="M576" s="3">
        <v>40</v>
      </c>
      <c r="N576" s="3">
        <f t="shared" si="122"/>
        <v>16</v>
      </c>
      <c r="O576" s="3">
        <v>10</v>
      </c>
      <c r="P576" s="3">
        <f t="shared" si="117"/>
        <v>6</v>
      </c>
      <c r="Q576" s="3">
        <v>10</v>
      </c>
      <c r="R576" s="3">
        <f t="shared" si="118"/>
        <v>6</v>
      </c>
      <c r="S576" s="3">
        <v>20</v>
      </c>
      <c r="T576" s="3">
        <f t="shared" si="119"/>
        <v>12</v>
      </c>
      <c r="U576" s="3">
        <f t="shared" si="120"/>
        <v>55</v>
      </c>
      <c r="V576" s="3"/>
      <c r="W576" s="6"/>
      <c r="X576" s="3">
        <v>0</v>
      </c>
      <c r="Y576" s="3">
        <v>0</v>
      </c>
      <c r="Z576" s="3">
        <f t="shared" si="121"/>
        <v>55</v>
      </c>
      <c r="AA576" s="10">
        <v>50779.21</v>
      </c>
      <c r="AB576" s="10"/>
      <c r="AC576" s="10">
        <f t="shared" si="114"/>
        <v>25389.605</v>
      </c>
      <c r="AD576" s="1"/>
      <c r="AE576" s="1"/>
      <c r="AF576" s="1"/>
      <c r="AG576" s="1"/>
      <c r="AH576" s="35" t="s">
        <v>665</v>
      </c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  <c r="BX576" s="61"/>
      <c r="BY576" s="61"/>
      <c r="BZ576" s="61"/>
      <c r="CA576" s="61"/>
      <c r="CB576" s="61"/>
      <c r="CC576" s="61"/>
      <c r="CD576" s="61"/>
      <c r="CE576" s="61"/>
      <c r="CF576" s="61"/>
      <c r="CG576" s="61"/>
      <c r="CH576" s="61"/>
      <c r="CI576" s="61"/>
      <c r="CJ576" s="61"/>
      <c r="CK576" s="61"/>
      <c r="CL576" s="61"/>
      <c r="CM576" s="61"/>
      <c r="CN576" s="61"/>
      <c r="CO576" s="61"/>
      <c r="CP576" s="61"/>
      <c r="CQ576" s="61"/>
      <c r="CR576" s="61"/>
      <c r="CS576" s="61"/>
      <c r="CT576" s="61"/>
      <c r="CU576" s="61"/>
      <c r="CV576" s="61"/>
    </row>
    <row r="577" spans="1:100" ht="38.4" customHeight="1" x14ac:dyDescent="0.3">
      <c r="A577" s="3">
        <v>574</v>
      </c>
      <c r="B577" s="7">
        <v>63464</v>
      </c>
      <c r="C577" s="41" t="s">
        <v>96</v>
      </c>
      <c r="D577" s="41"/>
      <c r="E577" s="41"/>
      <c r="F577" s="41"/>
      <c r="G577" s="41"/>
      <c r="H577" s="41"/>
      <c r="I577" s="3">
        <v>7.5</v>
      </c>
      <c r="J577" s="3">
        <f t="shared" si="115"/>
        <v>3</v>
      </c>
      <c r="K577" s="3">
        <v>15</v>
      </c>
      <c r="L577" s="3">
        <f t="shared" si="116"/>
        <v>6</v>
      </c>
      <c r="M577" s="3">
        <v>40</v>
      </c>
      <c r="N577" s="3">
        <f t="shared" si="122"/>
        <v>16</v>
      </c>
      <c r="O577" s="3">
        <v>20</v>
      </c>
      <c r="P577" s="3">
        <f t="shared" si="117"/>
        <v>12</v>
      </c>
      <c r="Q577" s="3">
        <v>10</v>
      </c>
      <c r="R577" s="3">
        <f t="shared" si="118"/>
        <v>6</v>
      </c>
      <c r="S577" s="3">
        <v>20</v>
      </c>
      <c r="T577" s="3">
        <f t="shared" si="119"/>
        <v>12</v>
      </c>
      <c r="U577" s="3">
        <f t="shared" si="120"/>
        <v>55</v>
      </c>
      <c r="V577" s="3"/>
      <c r="W577" s="6"/>
      <c r="X577" s="3">
        <v>0</v>
      </c>
      <c r="Y577" s="3">
        <v>0</v>
      </c>
      <c r="Z577" s="3">
        <f t="shared" si="121"/>
        <v>55</v>
      </c>
      <c r="AA577" s="10">
        <v>605620</v>
      </c>
      <c r="AB577" s="10"/>
      <c r="AC577" s="10">
        <f t="shared" si="114"/>
        <v>302810</v>
      </c>
      <c r="AD577" s="1"/>
      <c r="AE577" s="1"/>
      <c r="AF577" s="1"/>
      <c r="AG577" s="1"/>
      <c r="AH577" s="35" t="s">
        <v>665</v>
      </c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  <c r="BK577" s="61"/>
      <c r="BL577" s="61"/>
      <c r="BM577" s="61"/>
      <c r="BN577" s="61"/>
      <c r="BO577" s="61"/>
      <c r="BP577" s="61"/>
      <c r="BQ577" s="61"/>
      <c r="BR577" s="61"/>
      <c r="BS577" s="61"/>
      <c r="BT577" s="61"/>
      <c r="BU577" s="61"/>
      <c r="BV577" s="61"/>
      <c r="BW577" s="61"/>
      <c r="BX577" s="61"/>
      <c r="BY577" s="61"/>
      <c r="BZ577" s="61"/>
      <c r="CA577" s="61"/>
      <c r="CB577" s="61"/>
      <c r="CC577" s="61"/>
      <c r="CD577" s="61"/>
      <c r="CE577" s="61"/>
      <c r="CF577" s="61"/>
      <c r="CG577" s="61"/>
      <c r="CH577" s="61"/>
      <c r="CI577" s="61"/>
      <c r="CJ577" s="61"/>
      <c r="CK577" s="61"/>
      <c r="CL577" s="61"/>
      <c r="CM577" s="61"/>
      <c r="CN577" s="61"/>
      <c r="CO577" s="61"/>
      <c r="CP577" s="61"/>
      <c r="CQ577" s="61"/>
      <c r="CR577" s="61"/>
      <c r="CS577" s="61"/>
      <c r="CT577" s="61"/>
      <c r="CU577" s="61"/>
      <c r="CV577" s="61"/>
    </row>
    <row r="578" spans="1:100" ht="38.4" customHeight="1" x14ac:dyDescent="0.3">
      <c r="A578" s="6">
        <v>575</v>
      </c>
      <c r="B578" s="7">
        <v>62441</v>
      </c>
      <c r="C578" s="41" t="s">
        <v>177</v>
      </c>
      <c r="D578" s="41"/>
      <c r="E578" s="41"/>
      <c r="F578" s="41"/>
      <c r="G578" s="41"/>
      <c r="H578" s="41"/>
      <c r="I578" s="3">
        <v>7.5</v>
      </c>
      <c r="J578" s="3">
        <f t="shared" si="115"/>
        <v>3</v>
      </c>
      <c r="K578" s="3">
        <v>15</v>
      </c>
      <c r="L578" s="3">
        <f t="shared" si="116"/>
        <v>6</v>
      </c>
      <c r="M578" s="3">
        <v>40</v>
      </c>
      <c r="N578" s="3">
        <f t="shared" si="122"/>
        <v>16</v>
      </c>
      <c r="O578" s="3">
        <v>10</v>
      </c>
      <c r="P578" s="3">
        <f t="shared" si="117"/>
        <v>6</v>
      </c>
      <c r="Q578" s="3">
        <v>20</v>
      </c>
      <c r="R578" s="3">
        <f t="shared" si="118"/>
        <v>12</v>
      </c>
      <c r="S578" s="3">
        <v>20</v>
      </c>
      <c r="T578" s="3">
        <f t="shared" si="119"/>
        <v>12</v>
      </c>
      <c r="U578" s="3">
        <f t="shared" si="120"/>
        <v>55</v>
      </c>
      <c r="V578" s="3"/>
      <c r="W578" s="6"/>
      <c r="X578" s="3">
        <f t="shared" ref="X578:X596" si="124">+V578+W578</f>
        <v>0</v>
      </c>
      <c r="Y578" s="3">
        <v>0</v>
      </c>
      <c r="Z578" s="3">
        <f t="shared" si="121"/>
        <v>55</v>
      </c>
      <c r="AA578" s="10">
        <v>182000</v>
      </c>
      <c r="AB578" s="10"/>
      <c r="AC578" s="10">
        <f t="shared" si="114"/>
        <v>91000</v>
      </c>
      <c r="AD578" s="1"/>
      <c r="AE578" s="1"/>
      <c r="AF578" s="1"/>
      <c r="AG578" s="1"/>
      <c r="AH578" s="35" t="s">
        <v>665</v>
      </c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  <c r="CF578" s="61"/>
      <c r="CG578" s="61"/>
      <c r="CH578" s="61"/>
      <c r="CI578" s="61"/>
      <c r="CJ578" s="61"/>
      <c r="CK578" s="61"/>
      <c r="CL578" s="61"/>
      <c r="CM578" s="61"/>
      <c r="CN578" s="61"/>
      <c r="CO578" s="61"/>
      <c r="CP578" s="61"/>
      <c r="CQ578" s="61"/>
      <c r="CR578" s="61"/>
      <c r="CS578" s="61"/>
      <c r="CT578" s="61"/>
      <c r="CU578" s="61"/>
      <c r="CV578" s="61"/>
    </row>
    <row r="579" spans="1:100" ht="38.4" customHeight="1" x14ac:dyDescent="0.3">
      <c r="A579" s="3">
        <v>576</v>
      </c>
      <c r="B579" s="7">
        <v>62542</v>
      </c>
      <c r="C579" s="41" t="s">
        <v>209</v>
      </c>
      <c r="D579" s="41"/>
      <c r="E579" s="41"/>
      <c r="F579" s="41"/>
      <c r="G579" s="41"/>
      <c r="H579" s="41"/>
      <c r="I579" s="3">
        <v>7.5</v>
      </c>
      <c r="J579" s="3">
        <f t="shared" si="115"/>
        <v>3</v>
      </c>
      <c r="K579" s="3">
        <v>15</v>
      </c>
      <c r="L579" s="3">
        <f t="shared" si="116"/>
        <v>6</v>
      </c>
      <c r="M579" s="3">
        <v>40</v>
      </c>
      <c r="N579" s="3">
        <f t="shared" si="122"/>
        <v>16</v>
      </c>
      <c r="O579" s="3">
        <v>20</v>
      </c>
      <c r="P579" s="3">
        <f t="shared" si="117"/>
        <v>12</v>
      </c>
      <c r="Q579" s="3">
        <v>10</v>
      </c>
      <c r="R579" s="3">
        <f t="shared" si="118"/>
        <v>6</v>
      </c>
      <c r="S579" s="3">
        <v>20</v>
      </c>
      <c r="T579" s="3">
        <f t="shared" si="119"/>
        <v>12</v>
      </c>
      <c r="U579" s="3">
        <f t="shared" si="120"/>
        <v>55</v>
      </c>
      <c r="V579" s="3"/>
      <c r="W579" s="6"/>
      <c r="X579" s="3">
        <f t="shared" si="124"/>
        <v>0</v>
      </c>
      <c r="Y579" s="3">
        <v>0</v>
      </c>
      <c r="Z579" s="3">
        <f t="shared" si="121"/>
        <v>55</v>
      </c>
      <c r="AA579" s="10">
        <v>93300</v>
      </c>
      <c r="AB579" s="10"/>
      <c r="AC579" s="10">
        <f t="shared" si="114"/>
        <v>46650</v>
      </c>
      <c r="AD579" s="1"/>
      <c r="AE579" s="1"/>
      <c r="AF579" s="1"/>
      <c r="AG579" s="1"/>
      <c r="AH579" s="35" t="s">
        <v>665</v>
      </c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  <c r="CF579" s="61"/>
      <c r="CG579" s="61"/>
      <c r="CH579" s="61"/>
      <c r="CI579" s="61"/>
      <c r="CJ579" s="61"/>
      <c r="CK579" s="61"/>
      <c r="CL579" s="61"/>
      <c r="CM579" s="61"/>
      <c r="CN579" s="61"/>
      <c r="CO579" s="61"/>
      <c r="CP579" s="61"/>
      <c r="CQ579" s="61"/>
      <c r="CR579" s="61"/>
      <c r="CS579" s="61"/>
      <c r="CT579" s="61"/>
      <c r="CU579" s="61"/>
      <c r="CV579" s="61"/>
    </row>
    <row r="580" spans="1:100" ht="38.4" customHeight="1" x14ac:dyDescent="0.3">
      <c r="A580" s="3">
        <v>577</v>
      </c>
      <c r="B580" s="7">
        <v>62806</v>
      </c>
      <c r="C580" s="41" t="s">
        <v>285</v>
      </c>
      <c r="D580" s="41"/>
      <c r="E580" s="41"/>
      <c r="F580" s="41"/>
      <c r="G580" s="41"/>
      <c r="H580" s="41"/>
      <c r="I580" s="3">
        <v>7.5</v>
      </c>
      <c r="J580" s="3">
        <f t="shared" si="115"/>
        <v>3</v>
      </c>
      <c r="K580" s="3">
        <v>15</v>
      </c>
      <c r="L580" s="3">
        <f t="shared" si="116"/>
        <v>6</v>
      </c>
      <c r="M580" s="3">
        <v>40</v>
      </c>
      <c r="N580" s="3">
        <f t="shared" si="122"/>
        <v>16</v>
      </c>
      <c r="O580" s="3">
        <v>20</v>
      </c>
      <c r="P580" s="3">
        <f t="shared" si="117"/>
        <v>12</v>
      </c>
      <c r="Q580" s="3">
        <v>10</v>
      </c>
      <c r="R580" s="3">
        <f t="shared" si="118"/>
        <v>6</v>
      </c>
      <c r="S580" s="3">
        <v>20</v>
      </c>
      <c r="T580" s="3">
        <f t="shared" si="119"/>
        <v>12</v>
      </c>
      <c r="U580" s="3">
        <f t="shared" si="120"/>
        <v>55</v>
      </c>
      <c r="V580" s="3"/>
      <c r="W580" s="6"/>
      <c r="X580" s="3">
        <f t="shared" si="124"/>
        <v>0</v>
      </c>
      <c r="Y580" s="3">
        <v>0</v>
      </c>
      <c r="Z580" s="3">
        <f t="shared" si="121"/>
        <v>55</v>
      </c>
      <c r="AA580" s="10">
        <v>48000</v>
      </c>
      <c r="AB580" s="10"/>
      <c r="AC580" s="10">
        <f t="shared" si="114"/>
        <v>24000</v>
      </c>
      <c r="AD580" s="1"/>
      <c r="AE580" s="1"/>
      <c r="AF580" s="1"/>
      <c r="AG580" s="1"/>
      <c r="AH580" s="35" t="s">
        <v>665</v>
      </c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  <c r="BK580" s="61"/>
      <c r="BL580" s="61"/>
      <c r="BM580" s="61"/>
      <c r="BN580" s="61"/>
      <c r="BO580" s="61"/>
      <c r="BP580" s="61"/>
      <c r="BQ580" s="61"/>
      <c r="BR580" s="61"/>
      <c r="BS580" s="61"/>
      <c r="BT580" s="61"/>
      <c r="BU580" s="61"/>
      <c r="BV580" s="61"/>
      <c r="BW580" s="61"/>
      <c r="BX580" s="61"/>
      <c r="BY580" s="61"/>
      <c r="BZ580" s="61"/>
      <c r="CA580" s="61"/>
      <c r="CB580" s="61"/>
      <c r="CC580" s="61"/>
      <c r="CD580" s="61"/>
      <c r="CE580" s="61"/>
      <c r="CF580" s="61"/>
      <c r="CG580" s="61"/>
      <c r="CH580" s="61"/>
      <c r="CI580" s="61"/>
      <c r="CJ580" s="61"/>
      <c r="CK580" s="61"/>
      <c r="CL580" s="61"/>
      <c r="CM580" s="61"/>
      <c r="CN580" s="61"/>
      <c r="CO580" s="61"/>
      <c r="CP580" s="61"/>
      <c r="CQ580" s="61"/>
      <c r="CR580" s="61"/>
      <c r="CS580" s="61"/>
      <c r="CT580" s="61"/>
      <c r="CU580" s="61"/>
      <c r="CV580" s="61"/>
    </row>
    <row r="581" spans="1:100" ht="38.4" customHeight="1" x14ac:dyDescent="0.3">
      <c r="A581" s="3">
        <v>578</v>
      </c>
      <c r="B581" s="7">
        <v>62999</v>
      </c>
      <c r="C581" s="41" t="s">
        <v>329</v>
      </c>
      <c r="D581" s="41"/>
      <c r="E581" s="41"/>
      <c r="F581" s="41"/>
      <c r="G581" s="41"/>
      <c r="H581" s="41"/>
      <c r="I581" s="3">
        <v>7.5</v>
      </c>
      <c r="J581" s="3">
        <f t="shared" si="115"/>
        <v>3</v>
      </c>
      <c r="K581" s="3">
        <v>15</v>
      </c>
      <c r="L581" s="3">
        <f t="shared" si="116"/>
        <v>6</v>
      </c>
      <c r="M581" s="3">
        <v>40</v>
      </c>
      <c r="N581" s="3">
        <f t="shared" si="122"/>
        <v>16</v>
      </c>
      <c r="O581" s="3">
        <v>20</v>
      </c>
      <c r="P581" s="3">
        <f t="shared" si="117"/>
        <v>12</v>
      </c>
      <c r="Q581" s="3">
        <v>10</v>
      </c>
      <c r="R581" s="3">
        <f t="shared" si="118"/>
        <v>6</v>
      </c>
      <c r="S581" s="3">
        <v>20</v>
      </c>
      <c r="T581" s="3">
        <f t="shared" si="119"/>
        <v>12</v>
      </c>
      <c r="U581" s="3">
        <f t="shared" si="120"/>
        <v>55</v>
      </c>
      <c r="V581" s="3"/>
      <c r="W581" s="6"/>
      <c r="X581" s="3">
        <f t="shared" si="124"/>
        <v>0</v>
      </c>
      <c r="Y581" s="3">
        <v>0</v>
      </c>
      <c r="Z581" s="3">
        <f t="shared" si="121"/>
        <v>55</v>
      </c>
      <c r="AA581" s="10">
        <v>95000</v>
      </c>
      <c r="AB581" s="10"/>
      <c r="AC581" s="10">
        <f t="shared" si="114"/>
        <v>47500</v>
      </c>
      <c r="AD581" s="1"/>
      <c r="AE581" s="1"/>
      <c r="AF581" s="1"/>
      <c r="AG581" s="1"/>
      <c r="AH581" s="35" t="s">
        <v>665</v>
      </c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  <c r="BX581" s="61"/>
      <c r="BY581" s="61"/>
      <c r="BZ581" s="61"/>
      <c r="CA581" s="61"/>
      <c r="CB581" s="61"/>
      <c r="CC581" s="61"/>
      <c r="CD581" s="61"/>
      <c r="CE581" s="61"/>
      <c r="CF581" s="61"/>
      <c r="CG581" s="61"/>
      <c r="CH581" s="61"/>
      <c r="CI581" s="61"/>
      <c r="CJ581" s="61"/>
      <c r="CK581" s="61"/>
      <c r="CL581" s="61"/>
      <c r="CM581" s="61"/>
      <c r="CN581" s="61"/>
      <c r="CO581" s="61"/>
      <c r="CP581" s="61"/>
      <c r="CQ581" s="61"/>
      <c r="CR581" s="61"/>
      <c r="CS581" s="61"/>
      <c r="CT581" s="61"/>
      <c r="CU581" s="61"/>
      <c r="CV581" s="61"/>
    </row>
    <row r="582" spans="1:100" ht="38.4" customHeight="1" x14ac:dyDescent="0.3">
      <c r="A582" s="6">
        <v>579</v>
      </c>
      <c r="B582" s="7">
        <v>63007</v>
      </c>
      <c r="C582" s="41" t="s">
        <v>335</v>
      </c>
      <c r="D582" s="41"/>
      <c r="E582" s="41"/>
      <c r="F582" s="41"/>
      <c r="G582" s="41"/>
      <c r="H582" s="41"/>
      <c r="I582" s="3">
        <v>7.5</v>
      </c>
      <c r="J582" s="3">
        <f t="shared" si="115"/>
        <v>3</v>
      </c>
      <c r="K582" s="3">
        <v>15</v>
      </c>
      <c r="L582" s="3">
        <f t="shared" si="116"/>
        <v>6</v>
      </c>
      <c r="M582" s="3">
        <v>40</v>
      </c>
      <c r="N582" s="3">
        <f t="shared" si="122"/>
        <v>16</v>
      </c>
      <c r="O582" s="3">
        <v>20</v>
      </c>
      <c r="P582" s="3">
        <f t="shared" si="117"/>
        <v>12</v>
      </c>
      <c r="Q582" s="3">
        <v>10</v>
      </c>
      <c r="R582" s="3">
        <f t="shared" si="118"/>
        <v>6</v>
      </c>
      <c r="S582" s="3">
        <v>20</v>
      </c>
      <c r="T582" s="3">
        <f t="shared" si="119"/>
        <v>12</v>
      </c>
      <c r="U582" s="3">
        <f t="shared" si="120"/>
        <v>55</v>
      </c>
      <c r="V582" s="3"/>
      <c r="W582" s="6"/>
      <c r="X582" s="3">
        <f t="shared" si="124"/>
        <v>0</v>
      </c>
      <c r="Y582" s="3">
        <v>0</v>
      </c>
      <c r="Z582" s="3">
        <f t="shared" si="121"/>
        <v>55</v>
      </c>
      <c r="AA582" s="10">
        <v>74900</v>
      </c>
      <c r="AB582" s="10"/>
      <c r="AC582" s="10">
        <f t="shared" si="114"/>
        <v>37450</v>
      </c>
      <c r="AD582" s="1"/>
      <c r="AE582" s="1"/>
      <c r="AF582" s="1"/>
      <c r="AG582" s="1"/>
      <c r="AH582" s="35" t="s">
        <v>665</v>
      </c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  <c r="CF582" s="61"/>
      <c r="CG582" s="61"/>
      <c r="CH582" s="61"/>
      <c r="CI582" s="61"/>
      <c r="CJ582" s="61"/>
      <c r="CK582" s="61"/>
      <c r="CL582" s="61"/>
      <c r="CM582" s="61"/>
      <c r="CN582" s="61"/>
      <c r="CO582" s="61"/>
      <c r="CP582" s="61"/>
      <c r="CQ582" s="61"/>
      <c r="CR582" s="61"/>
      <c r="CS582" s="61"/>
      <c r="CT582" s="61"/>
      <c r="CU582" s="61"/>
      <c r="CV582" s="61"/>
    </row>
    <row r="583" spans="1:100" ht="38.4" customHeight="1" x14ac:dyDescent="0.3">
      <c r="A583" s="3">
        <v>580</v>
      </c>
      <c r="B583" s="7">
        <v>63104</v>
      </c>
      <c r="C583" s="41" t="s">
        <v>381</v>
      </c>
      <c r="D583" s="41"/>
      <c r="E583" s="41"/>
      <c r="F583" s="41"/>
      <c r="G583" s="41"/>
      <c r="H583" s="41"/>
      <c r="I583" s="3">
        <v>7.5</v>
      </c>
      <c r="J583" s="3">
        <f t="shared" si="115"/>
        <v>3</v>
      </c>
      <c r="K583" s="3">
        <v>15</v>
      </c>
      <c r="L583" s="3">
        <f t="shared" si="116"/>
        <v>6</v>
      </c>
      <c r="M583" s="3">
        <v>40</v>
      </c>
      <c r="N583" s="3">
        <f t="shared" si="122"/>
        <v>16</v>
      </c>
      <c r="O583" s="3">
        <v>10</v>
      </c>
      <c r="P583" s="3">
        <f t="shared" si="117"/>
        <v>6</v>
      </c>
      <c r="Q583" s="3">
        <v>20</v>
      </c>
      <c r="R583" s="3">
        <f t="shared" si="118"/>
        <v>12</v>
      </c>
      <c r="S583" s="3">
        <v>20</v>
      </c>
      <c r="T583" s="3">
        <f t="shared" si="119"/>
        <v>12</v>
      </c>
      <c r="U583" s="3">
        <f t="shared" si="120"/>
        <v>55</v>
      </c>
      <c r="V583" s="3"/>
      <c r="W583" s="6"/>
      <c r="X583" s="3">
        <f t="shared" si="124"/>
        <v>0</v>
      </c>
      <c r="Y583" s="3">
        <v>0</v>
      </c>
      <c r="Z583" s="3">
        <f t="shared" si="121"/>
        <v>55</v>
      </c>
      <c r="AA583" s="10">
        <v>295000</v>
      </c>
      <c r="AB583" s="10"/>
      <c r="AC583" s="10">
        <f t="shared" si="114"/>
        <v>147500</v>
      </c>
      <c r="AD583" s="1"/>
      <c r="AE583" s="1"/>
      <c r="AF583" s="1"/>
      <c r="AG583" s="1"/>
      <c r="AH583" s="35" t="s">
        <v>665</v>
      </c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  <c r="CF583" s="61"/>
      <c r="CG583" s="61"/>
      <c r="CH583" s="61"/>
      <c r="CI583" s="61"/>
      <c r="CJ583" s="61"/>
      <c r="CK583" s="61"/>
      <c r="CL583" s="61"/>
      <c r="CM583" s="61"/>
      <c r="CN583" s="61"/>
      <c r="CO583" s="61"/>
      <c r="CP583" s="61"/>
      <c r="CQ583" s="61"/>
      <c r="CR583" s="61"/>
      <c r="CS583" s="61"/>
      <c r="CT583" s="61"/>
      <c r="CU583" s="61"/>
      <c r="CV583" s="61"/>
    </row>
    <row r="584" spans="1:100" ht="38.4" customHeight="1" x14ac:dyDescent="0.3">
      <c r="A584" s="3">
        <v>581</v>
      </c>
      <c r="B584" s="7">
        <v>63628</v>
      </c>
      <c r="C584" s="41" t="s">
        <v>557</v>
      </c>
      <c r="D584" s="41"/>
      <c r="E584" s="41"/>
      <c r="F584" s="41"/>
      <c r="G584" s="41"/>
      <c r="H584" s="41"/>
      <c r="I584" s="3">
        <v>7.5</v>
      </c>
      <c r="J584" s="3">
        <f t="shared" si="115"/>
        <v>3</v>
      </c>
      <c r="K584" s="3">
        <v>15</v>
      </c>
      <c r="L584" s="3">
        <f t="shared" si="116"/>
        <v>6</v>
      </c>
      <c r="M584" s="3">
        <v>40</v>
      </c>
      <c r="N584" s="3">
        <f t="shared" si="122"/>
        <v>16</v>
      </c>
      <c r="O584" s="3">
        <v>20</v>
      </c>
      <c r="P584" s="3">
        <f t="shared" si="117"/>
        <v>12</v>
      </c>
      <c r="Q584" s="3">
        <v>10</v>
      </c>
      <c r="R584" s="3">
        <f t="shared" si="118"/>
        <v>6</v>
      </c>
      <c r="S584" s="3">
        <v>20</v>
      </c>
      <c r="T584" s="3">
        <f t="shared" si="119"/>
        <v>12</v>
      </c>
      <c r="U584" s="3">
        <f t="shared" si="120"/>
        <v>55</v>
      </c>
      <c r="V584" s="3"/>
      <c r="W584" s="6"/>
      <c r="X584" s="3">
        <f t="shared" si="124"/>
        <v>0</v>
      </c>
      <c r="Y584" s="3">
        <v>0</v>
      </c>
      <c r="Z584" s="3">
        <f t="shared" si="121"/>
        <v>55</v>
      </c>
      <c r="AA584" s="10">
        <v>236899.16</v>
      </c>
      <c r="AB584" s="10"/>
      <c r="AC584" s="10">
        <f t="shared" si="114"/>
        <v>118449.58</v>
      </c>
      <c r="AD584" s="1"/>
      <c r="AE584" s="1"/>
      <c r="AF584" s="1"/>
      <c r="AG584" s="1"/>
      <c r="AH584" s="35" t="s">
        <v>665</v>
      </c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  <c r="BK584" s="61"/>
      <c r="BL584" s="61"/>
      <c r="BM584" s="61"/>
      <c r="BN584" s="61"/>
      <c r="BO584" s="61"/>
      <c r="BP584" s="61"/>
      <c r="BQ584" s="61"/>
      <c r="BR584" s="61"/>
      <c r="BS584" s="61"/>
      <c r="BT584" s="61"/>
      <c r="BU584" s="61"/>
      <c r="BV584" s="61"/>
      <c r="BW584" s="61"/>
      <c r="BX584" s="61"/>
      <c r="BY584" s="61"/>
      <c r="BZ584" s="61"/>
      <c r="CA584" s="61"/>
      <c r="CB584" s="61"/>
      <c r="CC584" s="61"/>
      <c r="CD584" s="61"/>
      <c r="CE584" s="61"/>
      <c r="CF584" s="61"/>
      <c r="CG584" s="61"/>
      <c r="CH584" s="61"/>
      <c r="CI584" s="61"/>
      <c r="CJ584" s="61"/>
      <c r="CK584" s="61"/>
      <c r="CL584" s="61"/>
      <c r="CM584" s="61"/>
      <c r="CN584" s="61"/>
      <c r="CO584" s="61"/>
      <c r="CP584" s="61"/>
      <c r="CQ584" s="61"/>
      <c r="CR584" s="61"/>
      <c r="CS584" s="61"/>
      <c r="CT584" s="61"/>
      <c r="CU584" s="61"/>
      <c r="CV584" s="61"/>
    </row>
    <row r="585" spans="1:100" ht="38.4" customHeight="1" x14ac:dyDescent="0.3">
      <c r="A585" s="3">
        <v>582</v>
      </c>
      <c r="B585" s="7">
        <v>63658</v>
      </c>
      <c r="C585" s="41" t="s">
        <v>570</v>
      </c>
      <c r="D585" s="41"/>
      <c r="E585" s="41"/>
      <c r="F585" s="41"/>
      <c r="G585" s="41"/>
      <c r="H585" s="41"/>
      <c r="I585" s="3">
        <v>7.5</v>
      </c>
      <c r="J585" s="3">
        <f t="shared" si="115"/>
        <v>3</v>
      </c>
      <c r="K585" s="3">
        <v>15</v>
      </c>
      <c r="L585" s="3">
        <f t="shared" si="116"/>
        <v>6</v>
      </c>
      <c r="M585" s="3">
        <v>40</v>
      </c>
      <c r="N585" s="3">
        <f t="shared" si="122"/>
        <v>16</v>
      </c>
      <c r="O585" s="3">
        <v>20</v>
      </c>
      <c r="P585" s="3">
        <f t="shared" si="117"/>
        <v>12</v>
      </c>
      <c r="Q585" s="3">
        <v>10</v>
      </c>
      <c r="R585" s="3">
        <f t="shared" si="118"/>
        <v>6</v>
      </c>
      <c r="S585" s="3">
        <v>20</v>
      </c>
      <c r="T585" s="3">
        <f t="shared" si="119"/>
        <v>12</v>
      </c>
      <c r="U585" s="3">
        <f t="shared" si="120"/>
        <v>55</v>
      </c>
      <c r="V585" s="3"/>
      <c r="W585" s="6"/>
      <c r="X585" s="3">
        <f t="shared" si="124"/>
        <v>0</v>
      </c>
      <c r="Y585" s="3">
        <v>0</v>
      </c>
      <c r="Z585" s="3">
        <f t="shared" si="121"/>
        <v>55</v>
      </c>
      <c r="AA585" s="10">
        <v>302170</v>
      </c>
      <c r="AB585" s="10"/>
      <c r="AC585" s="10">
        <f t="shared" si="114"/>
        <v>151085</v>
      </c>
      <c r="AD585" s="1"/>
      <c r="AE585" s="1"/>
      <c r="AF585" s="1"/>
      <c r="AG585" s="1"/>
      <c r="AH585" s="35" t="s">
        <v>665</v>
      </c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  <c r="BK585" s="61"/>
      <c r="BL585" s="61"/>
      <c r="BM585" s="61"/>
      <c r="BN585" s="61"/>
      <c r="BO585" s="61"/>
      <c r="BP585" s="61"/>
      <c r="BQ585" s="61"/>
      <c r="BR585" s="61"/>
      <c r="BS585" s="61"/>
      <c r="BT585" s="61"/>
      <c r="BU585" s="61"/>
      <c r="BV585" s="61"/>
      <c r="BW585" s="61"/>
      <c r="BX585" s="61"/>
      <c r="BY585" s="61"/>
      <c r="BZ585" s="61"/>
      <c r="CA585" s="61"/>
      <c r="CB585" s="61"/>
      <c r="CC585" s="61"/>
      <c r="CD585" s="61"/>
      <c r="CE585" s="61"/>
      <c r="CF585" s="61"/>
      <c r="CG585" s="61"/>
      <c r="CH585" s="61"/>
      <c r="CI585" s="61"/>
      <c r="CJ585" s="61"/>
      <c r="CK585" s="61"/>
      <c r="CL585" s="61"/>
      <c r="CM585" s="61"/>
      <c r="CN585" s="61"/>
      <c r="CO585" s="61"/>
      <c r="CP585" s="61"/>
      <c r="CQ585" s="61"/>
      <c r="CR585" s="61"/>
      <c r="CS585" s="61"/>
      <c r="CT585" s="61"/>
      <c r="CU585" s="61"/>
      <c r="CV585" s="61"/>
    </row>
    <row r="586" spans="1:100" ht="38.4" customHeight="1" x14ac:dyDescent="0.3">
      <c r="A586" s="6">
        <v>583</v>
      </c>
      <c r="B586" s="7">
        <v>62903</v>
      </c>
      <c r="C586" s="41" t="s">
        <v>652</v>
      </c>
      <c r="D586" s="41"/>
      <c r="E586" s="41"/>
      <c r="F586" s="41"/>
      <c r="G586" s="41"/>
      <c r="H586" s="41"/>
      <c r="I586" s="4">
        <v>7.5</v>
      </c>
      <c r="J586" s="3">
        <f t="shared" si="115"/>
        <v>3</v>
      </c>
      <c r="K586" s="4">
        <v>15</v>
      </c>
      <c r="L586" s="3">
        <f t="shared" si="116"/>
        <v>6</v>
      </c>
      <c r="M586" s="3">
        <v>40</v>
      </c>
      <c r="N586" s="3">
        <f t="shared" si="122"/>
        <v>16</v>
      </c>
      <c r="O586" s="4">
        <v>10</v>
      </c>
      <c r="P586" s="3">
        <f t="shared" si="117"/>
        <v>6</v>
      </c>
      <c r="Q586" s="4">
        <v>20</v>
      </c>
      <c r="R586" s="3">
        <f t="shared" si="118"/>
        <v>12</v>
      </c>
      <c r="S586" s="3">
        <v>20</v>
      </c>
      <c r="T586" s="3">
        <f t="shared" si="119"/>
        <v>12</v>
      </c>
      <c r="U586" s="3">
        <f t="shared" si="120"/>
        <v>55</v>
      </c>
      <c r="V586" s="3"/>
      <c r="W586" s="6"/>
      <c r="X586" s="3">
        <f t="shared" si="124"/>
        <v>0</v>
      </c>
      <c r="Y586" s="3">
        <v>0</v>
      </c>
      <c r="Z586" s="3">
        <f t="shared" si="121"/>
        <v>55</v>
      </c>
      <c r="AA586" s="10">
        <v>144994.29999999999</v>
      </c>
      <c r="AB586" s="10"/>
      <c r="AC586" s="10">
        <f t="shared" si="114"/>
        <v>72497.149999999994</v>
      </c>
      <c r="AD586" s="1"/>
      <c r="AE586" s="1"/>
      <c r="AF586" s="1"/>
      <c r="AG586" s="1"/>
      <c r="AH586" s="35" t="s">
        <v>665</v>
      </c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  <c r="BX586" s="61"/>
      <c r="BY586" s="61"/>
      <c r="BZ586" s="61"/>
      <c r="CA586" s="61"/>
      <c r="CB586" s="61"/>
      <c r="CC586" s="61"/>
      <c r="CD586" s="61"/>
      <c r="CE586" s="61"/>
      <c r="CF586" s="61"/>
      <c r="CG586" s="61"/>
      <c r="CH586" s="61"/>
      <c r="CI586" s="61"/>
      <c r="CJ586" s="61"/>
      <c r="CK586" s="61"/>
      <c r="CL586" s="61"/>
      <c r="CM586" s="61"/>
      <c r="CN586" s="61"/>
      <c r="CO586" s="61"/>
      <c r="CP586" s="61"/>
      <c r="CQ586" s="61"/>
      <c r="CR586" s="61"/>
      <c r="CS586" s="61"/>
      <c r="CT586" s="61"/>
      <c r="CU586" s="61"/>
      <c r="CV586" s="61"/>
    </row>
    <row r="587" spans="1:100" ht="38.4" customHeight="1" x14ac:dyDescent="0.3">
      <c r="A587" s="3">
        <v>584</v>
      </c>
      <c r="B587" s="7">
        <v>63652</v>
      </c>
      <c r="C587" s="41" t="s">
        <v>566</v>
      </c>
      <c r="D587" s="41"/>
      <c r="E587" s="41"/>
      <c r="F587" s="41"/>
      <c r="G587" s="41"/>
      <c r="H587" s="41"/>
      <c r="I587" s="3">
        <v>15</v>
      </c>
      <c r="J587" s="3">
        <f t="shared" si="115"/>
        <v>6</v>
      </c>
      <c r="K587" s="3">
        <v>22</v>
      </c>
      <c r="L587" s="3">
        <f t="shared" si="116"/>
        <v>8.8000000000000007</v>
      </c>
      <c r="M587" s="3">
        <v>40</v>
      </c>
      <c r="N587" s="3">
        <f t="shared" si="122"/>
        <v>16</v>
      </c>
      <c r="O587" s="3">
        <v>10</v>
      </c>
      <c r="P587" s="3">
        <f t="shared" si="117"/>
        <v>6</v>
      </c>
      <c r="Q587" s="3">
        <v>10</v>
      </c>
      <c r="R587" s="3">
        <f t="shared" si="118"/>
        <v>6</v>
      </c>
      <c r="S587" s="3">
        <v>20</v>
      </c>
      <c r="T587" s="3">
        <f t="shared" si="119"/>
        <v>12</v>
      </c>
      <c r="U587" s="3">
        <f t="shared" si="120"/>
        <v>54.8</v>
      </c>
      <c r="V587" s="3"/>
      <c r="W587" s="6"/>
      <c r="X587" s="3">
        <f t="shared" si="124"/>
        <v>0</v>
      </c>
      <c r="Y587" s="3">
        <v>0</v>
      </c>
      <c r="Z587" s="3">
        <f t="shared" si="121"/>
        <v>54.8</v>
      </c>
      <c r="AA587" s="10">
        <v>174368.75</v>
      </c>
      <c r="AB587" s="10"/>
      <c r="AC587" s="10">
        <f t="shared" si="114"/>
        <v>87184.375</v>
      </c>
      <c r="AD587" s="1"/>
      <c r="AE587" s="1"/>
      <c r="AF587" s="1"/>
      <c r="AG587" s="1"/>
      <c r="AH587" s="35" t="s">
        <v>665</v>
      </c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  <c r="BK587" s="61"/>
      <c r="BL587" s="61"/>
      <c r="BM587" s="61"/>
      <c r="BN587" s="61"/>
      <c r="BO587" s="61"/>
      <c r="BP587" s="61"/>
      <c r="BQ587" s="61"/>
      <c r="BR587" s="61"/>
      <c r="BS587" s="61"/>
      <c r="BT587" s="61"/>
      <c r="BU587" s="61"/>
      <c r="BV587" s="61"/>
      <c r="BW587" s="61"/>
      <c r="BX587" s="61"/>
      <c r="BY587" s="61"/>
      <c r="BZ587" s="61"/>
      <c r="CA587" s="61"/>
      <c r="CB587" s="61"/>
      <c r="CC587" s="61"/>
      <c r="CD587" s="61"/>
      <c r="CE587" s="61"/>
      <c r="CF587" s="61"/>
      <c r="CG587" s="61"/>
      <c r="CH587" s="61"/>
      <c r="CI587" s="61"/>
      <c r="CJ587" s="61"/>
      <c r="CK587" s="61"/>
      <c r="CL587" s="61"/>
      <c r="CM587" s="61"/>
      <c r="CN587" s="61"/>
      <c r="CO587" s="61"/>
      <c r="CP587" s="61"/>
      <c r="CQ587" s="61"/>
      <c r="CR587" s="61"/>
      <c r="CS587" s="61"/>
      <c r="CT587" s="61"/>
      <c r="CU587" s="61"/>
      <c r="CV587" s="61"/>
    </row>
    <row r="588" spans="1:100" ht="38.4" customHeight="1" x14ac:dyDescent="0.3">
      <c r="A588" s="3">
        <v>585</v>
      </c>
      <c r="B588" s="7">
        <v>63707</v>
      </c>
      <c r="C588" s="41" t="s">
        <v>601</v>
      </c>
      <c r="D588" s="41"/>
      <c r="E588" s="41"/>
      <c r="F588" s="41"/>
      <c r="G588" s="41"/>
      <c r="H588" s="41"/>
      <c r="I588" s="3">
        <v>22</v>
      </c>
      <c r="J588" s="3">
        <f t="shared" si="115"/>
        <v>8.8000000000000007</v>
      </c>
      <c r="K588" s="3">
        <v>15</v>
      </c>
      <c r="L588" s="3">
        <f t="shared" si="116"/>
        <v>6</v>
      </c>
      <c r="M588" s="3">
        <v>40</v>
      </c>
      <c r="N588" s="3">
        <f t="shared" si="122"/>
        <v>16</v>
      </c>
      <c r="O588" s="3">
        <v>10</v>
      </c>
      <c r="P588" s="3">
        <f t="shared" si="117"/>
        <v>6</v>
      </c>
      <c r="Q588" s="3">
        <v>10</v>
      </c>
      <c r="R588" s="3">
        <f t="shared" si="118"/>
        <v>6</v>
      </c>
      <c r="S588" s="3">
        <v>20</v>
      </c>
      <c r="T588" s="3">
        <f t="shared" si="119"/>
        <v>12</v>
      </c>
      <c r="U588" s="3">
        <f t="shared" si="120"/>
        <v>54.8</v>
      </c>
      <c r="V588" s="3"/>
      <c r="W588" s="6"/>
      <c r="X588" s="3">
        <f t="shared" si="124"/>
        <v>0</v>
      </c>
      <c r="Y588" s="3">
        <v>0</v>
      </c>
      <c r="Z588" s="3">
        <f t="shared" si="121"/>
        <v>54.8</v>
      </c>
      <c r="AA588" s="10">
        <v>193000</v>
      </c>
      <c r="AB588" s="10"/>
      <c r="AC588" s="10">
        <f t="shared" si="114"/>
        <v>96500</v>
      </c>
      <c r="AD588" s="1"/>
      <c r="AE588" s="1"/>
      <c r="AF588" s="1"/>
      <c r="AG588" s="1"/>
      <c r="AH588" s="35" t="s">
        <v>665</v>
      </c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  <c r="BK588" s="61"/>
      <c r="BL588" s="61"/>
      <c r="BM588" s="61"/>
      <c r="BN588" s="61"/>
      <c r="BO588" s="61"/>
      <c r="BP588" s="61"/>
      <c r="BQ588" s="61"/>
      <c r="BR588" s="61"/>
      <c r="BS588" s="61"/>
      <c r="BT588" s="61"/>
      <c r="BU588" s="61"/>
      <c r="BV588" s="61"/>
      <c r="BW588" s="61"/>
      <c r="BX588" s="61"/>
      <c r="BY588" s="61"/>
      <c r="BZ588" s="61"/>
      <c r="CA588" s="61"/>
      <c r="CB588" s="61"/>
      <c r="CC588" s="61"/>
      <c r="CD588" s="61"/>
      <c r="CE588" s="61"/>
      <c r="CF588" s="61"/>
      <c r="CG588" s="61"/>
      <c r="CH588" s="61"/>
      <c r="CI588" s="61"/>
      <c r="CJ588" s="61"/>
      <c r="CK588" s="61"/>
      <c r="CL588" s="61"/>
      <c r="CM588" s="61"/>
      <c r="CN588" s="61"/>
      <c r="CO588" s="61"/>
      <c r="CP588" s="61"/>
      <c r="CQ588" s="61"/>
      <c r="CR588" s="61"/>
      <c r="CS588" s="61"/>
      <c r="CT588" s="61"/>
      <c r="CU588" s="61"/>
      <c r="CV588" s="61"/>
    </row>
    <row r="589" spans="1:100" ht="38.4" customHeight="1" x14ac:dyDescent="0.3">
      <c r="A589" s="3">
        <v>586</v>
      </c>
      <c r="B589" s="7">
        <v>63835</v>
      </c>
      <c r="C589" s="40" t="s">
        <v>635</v>
      </c>
      <c r="D589" s="40"/>
      <c r="E589" s="40"/>
      <c r="F589" s="40"/>
      <c r="G589" s="40"/>
      <c r="H589" s="40"/>
      <c r="I589" s="3">
        <v>15</v>
      </c>
      <c r="J589" s="3">
        <f t="shared" si="115"/>
        <v>6</v>
      </c>
      <c r="K589" s="3">
        <v>22</v>
      </c>
      <c r="L589" s="3">
        <f t="shared" si="116"/>
        <v>8.8000000000000007</v>
      </c>
      <c r="M589" s="3">
        <v>40</v>
      </c>
      <c r="N589" s="3">
        <f t="shared" si="122"/>
        <v>16</v>
      </c>
      <c r="O589" s="3">
        <v>10</v>
      </c>
      <c r="P589" s="3">
        <f t="shared" si="117"/>
        <v>6</v>
      </c>
      <c r="Q589" s="3">
        <v>10</v>
      </c>
      <c r="R589" s="3">
        <f t="shared" si="118"/>
        <v>6</v>
      </c>
      <c r="S589" s="3">
        <v>20</v>
      </c>
      <c r="T589" s="3">
        <f t="shared" si="119"/>
        <v>12</v>
      </c>
      <c r="U589" s="3">
        <f t="shared" si="120"/>
        <v>54.8</v>
      </c>
      <c r="V589" s="3"/>
      <c r="W589" s="6"/>
      <c r="X589" s="3">
        <f t="shared" si="124"/>
        <v>0</v>
      </c>
      <c r="Y589" s="3">
        <v>0</v>
      </c>
      <c r="Z589" s="3">
        <f t="shared" si="121"/>
        <v>54.8</v>
      </c>
      <c r="AA589" s="10">
        <v>255004</v>
      </c>
      <c r="AB589" s="10"/>
      <c r="AC589" s="10">
        <f t="shared" si="114"/>
        <v>127502</v>
      </c>
      <c r="AD589" s="1"/>
      <c r="AE589" s="1"/>
      <c r="AF589" s="1"/>
      <c r="AG589" s="1"/>
      <c r="AH589" s="35" t="s">
        <v>665</v>
      </c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  <c r="BK589" s="61"/>
      <c r="BL589" s="61"/>
      <c r="BM589" s="61"/>
      <c r="BN589" s="61"/>
      <c r="BO589" s="61"/>
      <c r="BP589" s="61"/>
      <c r="BQ589" s="61"/>
      <c r="BR589" s="61"/>
      <c r="BS589" s="61"/>
      <c r="BT589" s="61"/>
      <c r="BU589" s="61"/>
      <c r="BV589" s="61"/>
      <c r="BW589" s="61"/>
      <c r="BX589" s="61"/>
      <c r="BY589" s="61"/>
      <c r="BZ589" s="61"/>
      <c r="CA589" s="61"/>
      <c r="CB589" s="61"/>
      <c r="CC589" s="61"/>
      <c r="CD589" s="61"/>
      <c r="CE589" s="61"/>
      <c r="CF589" s="61"/>
      <c r="CG589" s="61"/>
      <c r="CH589" s="61"/>
      <c r="CI589" s="61"/>
      <c r="CJ589" s="61"/>
      <c r="CK589" s="61"/>
      <c r="CL589" s="61"/>
      <c r="CM589" s="61"/>
      <c r="CN589" s="61"/>
      <c r="CO589" s="61"/>
      <c r="CP589" s="61"/>
      <c r="CQ589" s="61"/>
      <c r="CR589" s="61"/>
      <c r="CS589" s="61"/>
      <c r="CT589" s="61"/>
      <c r="CU589" s="61"/>
      <c r="CV589" s="61"/>
    </row>
    <row r="590" spans="1:100" ht="38.4" customHeight="1" x14ac:dyDescent="0.3">
      <c r="A590" s="6">
        <v>587</v>
      </c>
      <c r="B590" s="7">
        <v>63860</v>
      </c>
      <c r="C590" s="40" t="s">
        <v>650</v>
      </c>
      <c r="D590" s="40"/>
      <c r="E590" s="40"/>
      <c r="F590" s="40"/>
      <c r="G590" s="40"/>
      <c r="H590" s="40"/>
      <c r="I590" s="3">
        <v>22</v>
      </c>
      <c r="J590" s="3">
        <f t="shared" si="115"/>
        <v>8.8000000000000007</v>
      </c>
      <c r="K590" s="3">
        <v>15</v>
      </c>
      <c r="L590" s="3">
        <f t="shared" si="116"/>
        <v>6</v>
      </c>
      <c r="M590" s="3">
        <v>10</v>
      </c>
      <c r="N590" s="3">
        <f t="shared" si="122"/>
        <v>4</v>
      </c>
      <c r="O590" s="3">
        <v>20</v>
      </c>
      <c r="P590" s="3">
        <f t="shared" si="117"/>
        <v>12</v>
      </c>
      <c r="Q590" s="3">
        <v>20</v>
      </c>
      <c r="R590" s="3">
        <f t="shared" si="118"/>
        <v>12</v>
      </c>
      <c r="S590" s="3">
        <v>20</v>
      </c>
      <c r="T590" s="3">
        <f t="shared" si="119"/>
        <v>12</v>
      </c>
      <c r="U590" s="3">
        <f t="shared" si="120"/>
        <v>54.8</v>
      </c>
      <c r="V590" s="3"/>
      <c r="W590" s="6"/>
      <c r="X590" s="3">
        <f t="shared" si="124"/>
        <v>0</v>
      </c>
      <c r="Y590" s="3">
        <v>0</v>
      </c>
      <c r="Z590" s="3">
        <f t="shared" si="121"/>
        <v>54.8</v>
      </c>
      <c r="AA590" s="10">
        <v>115837</v>
      </c>
      <c r="AB590" s="10"/>
      <c r="AC590" s="10">
        <f t="shared" si="114"/>
        <v>57918.5</v>
      </c>
      <c r="AD590" s="1"/>
      <c r="AE590" s="1"/>
      <c r="AF590" s="1"/>
      <c r="AG590" s="1"/>
      <c r="AH590" s="35" t="s">
        <v>665</v>
      </c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  <c r="BK590" s="61"/>
      <c r="BL590" s="61"/>
      <c r="BM590" s="61"/>
      <c r="BN590" s="61"/>
      <c r="BO590" s="61"/>
      <c r="BP590" s="61"/>
      <c r="BQ590" s="61"/>
      <c r="BR590" s="61"/>
      <c r="BS590" s="61"/>
      <c r="BT590" s="61"/>
      <c r="BU590" s="61"/>
      <c r="BV590" s="61"/>
      <c r="BW590" s="61"/>
      <c r="BX590" s="61"/>
      <c r="BY590" s="61"/>
      <c r="BZ590" s="61"/>
      <c r="CA590" s="61"/>
      <c r="CB590" s="61"/>
      <c r="CC590" s="61"/>
      <c r="CD590" s="61"/>
      <c r="CE590" s="61"/>
      <c r="CF590" s="61"/>
      <c r="CG590" s="61"/>
      <c r="CH590" s="61"/>
      <c r="CI590" s="61"/>
      <c r="CJ590" s="61"/>
      <c r="CK590" s="61"/>
      <c r="CL590" s="61"/>
      <c r="CM590" s="61"/>
      <c r="CN590" s="61"/>
      <c r="CO590" s="61"/>
      <c r="CP590" s="61"/>
      <c r="CQ590" s="61"/>
      <c r="CR590" s="61"/>
      <c r="CS590" s="61"/>
      <c r="CT590" s="61"/>
      <c r="CU590" s="61"/>
      <c r="CV590" s="61"/>
    </row>
    <row r="591" spans="1:100" ht="38.4" customHeight="1" x14ac:dyDescent="0.3">
      <c r="A591" s="3">
        <v>588</v>
      </c>
      <c r="B591" s="7">
        <v>63545</v>
      </c>
      <c r="C591" s="40" t="s">
        <v>518</v>
      </c>
      <c r="D591" s="40"/>
      <c r="E591" s="40"/>
      <c r="F591" s="40"/>
      <c r="G591" s="40"/>
      <c r="H591" s="40"/>
      <c r="I591" s="3">
        <v>15</v>
      </c>
      <c r="J591" s="3">
        <f t="shared" si="115"/>
        <v>6</v>
      </c>
      <c r="K591" s="3">
        <v>15</v>
      </c>
      <c r="L591" s="3">
        <f t="shared" si="116"/>
        <v>6</v>
      </c>
      <c r="M591" s="3">
        <v>40</v>
      </c>
      <c r="N591" s="3">
        <f t="shared" si="122"/>
        <v>16</v>
      </c>
      <c r="O591" s="3">
        <v>10</v>
      </c>
      <c r="P591" s="3">
        <f t="shared" si="117"/>
        <v>6</v>
      </c>
      <c r="Q591" s="3">
        <v>10</v>
      </c>
      <c r="R591" s="3">
        <f t="shared" si="118"/>
        <v>6</v>
      </c>
      <c r="S591" s="3">
        <v>20</v>
      </c>
      <c r="T591" s="3">
        <f t="shared" si="119"/>
        <v>12</v>
      </c>
      <c r="U591" s="3">
        <f t="shared" si="120"/>
        <v>52</v>
      </c>
      <c r="V591" s="3"/>
      <c r="W591" s="6"/>
      <c r="X591" s="3">
        <f t="shared" si="124"/>
        <v>0</v>
      </c>
      <c r="Y591" s="3">
        <v>2.5</v>
      </c>
      <c r="Z591" s="3">
        <f t="shared" si="121"/>
        <v>54.5</v>
      </c>
      <c r="AA591" s="10">
        <v>233695.6</v>
      </c>
      <c r="AB591" s="10"/>
      <c r="AC591" s="10">
        <f t="shared" si="114"/>
        <v>116847.8</v>
      </c>
      <c r="AD591" s="1"/>
      <c r="AE591" s="1"/>
      <c r="AF591" s="1"/>
      <c r="AG591" s="1"/>
      <c r="AH591" s="35" t="s">
        <v>665</v>
      </c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  <c r="BK591" s="61"/>
      <c r="BL591" s="61"/>
      <c r="BM591" s="61"/>
      <c r="BN591" s="61"/>
      <c r="BO591" s="61"/>
      <c r="BP591" s="61"/>
      <c r="BQ591" s="61"/>
      <c r="BR591" s="61"/>
      <c r="BS591" s="61"/>
      <c r="BT591" s="61"/>
      <c r="BU591" s="61"/>
      <c r="BV591" s="61"/>
      <c r="BW591" s="61"/>
      <c r="BX591" s="61"/>
      <c r="BY591" s="61"/>
      <c r="BZ591" s="61"/>
      <c r="CA591" s="61"/>
      <c r="CB591" s="61"/>
      <c r="CC591" s="61"/>
      <c r="CD591" s="61"/>
      <c r="CE591" s="61"/>
      <c r="CF591" s="61"/>
      <c r="CG591" s="61"/>
      <c r="CH591" s="61"/>
      <c r="CI591" s="61"/>
      <c r="CJ591" s="61"/>
      <c r="CK591" s="61"/>
      <c r="CL591" s="61"/>
      <c r="CM591" s="61"/>
      <c r="CN591" s="61"/>
      <c r="CO591" s="61"/>
      <c r="CP591" s="61"/>
      <c r="CQ591" s="61"/>
      <c r="CR591" s="61"/>
      <c r="CS591" s="61"/>
      <c r="CT591" s="61"/>
      <c r="CU591" s="61"/>
      <c r="CV591" s="61"/>
    </row>
    <row r="592" spans="1:100" ht="38.4" customHeight="1" x14ac:dyDescent="0.3">
      <c r="A592" s="3">
        <v>589</v>
      </c>
      <c r="B592" s="7">
        <v>63836</v>
      </c>
      <c r="C592" s="40" t="s">
        <v>636</v>
      </c>
      <c r="D592" s="40"/>
      <c r="E592" s="40"/>
      <c r="F592" s="40"/>
      <c r="G592" s="40"/>
      <c r="H592" s="40"/>
      <c r="I592" s="3">
        <v>7.5</v>
      </c>
      <c r="J592" s="3">
        <f t="shared" si="115"/>
        <v>3</v>
      </c>
      <c r="K592" s="3">
        <v>7.5</v>
      </c>
      <c r="L592" s="3">
        <f t="shared" si="116"/>
        <v>3</v>
      </c>
      <c r="M592" s="3">
        <v>40</v>
      </c>
      <c r="N592" s="3">
        <f t="shared" si="122"/>
        <v>16</v>
      </c>
      <c r="O592" s="3">
        <v>20</v>
      </c>
      <c r="P592" s="3">
        <f t="shared" si="117"/>
        <v>12</v>
      </c>
      <c r="Q592" s="3">
        <v>10</v>
      </c>
      <c r="R592" s="3">
        <f t="shared" si="118"/>
        <v>6</v>
      </c>
      <c r="S592" s="3">
        <v>20</v>
      </c>
      <c r="T592" s="3">
        <f t="shared" si="119"/>
        <v>12</v>
      </c>
      <c r="U592" s="3">
        <f t="shared" si="120"/>
        <v>52</v>
      </c>
      <c r="V592" s="3"/>
      <c r="W592" s="6"/>
      <c r="X592" s="3">
        <f t="shared" si="124"/>
        <v>0</v>
      </c>
      <c r="Y592" s="3">
        <v>2.5</v>
      </c>
      <c r="Z592" s="3">
        <f t="shared" si="121"/>
        <v>54.5</v>
      </c>
      <c r="AA592" s="10">
        <v>460000</v>
      </c>
      <c r="AB592" s="10"/>
      <c r="AC592" s="10">
        <f t="shared" si="114"/>
        <v>230000</v>
      </c>
      <c r="AD592" s="1"/>
      <c r="AE592" s="1"/>
      <c r="AF592" s="1"/>
      <c r="AG592" s="1"/>
      <c r="AH592" s="35" t="s">
        <v>665</v>
      </c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  <c r="BK592" s="61"/>
      <c r="BL592" s="61"/>
      <c r="BM592" s="61"/>
      <c r="BN592" s="61"/>
      <c r="BO592" s="61"/>
      <c r="BP592" s="61"/>
      <c r="BQ592" s="61"/>
      <c r="BR592" s="61"/>
      <c r="BS592" s="61"/>
      <c r="BT592" s="61"/>
      <c r="BU592" s="61"/>
      <c r="BV592" s="61"/>
      <c r="BW592" s="61"/>
      <c r="BX592" s="61"/>
      <c r="BY592" s="61"/>
      <c r="BZ592" s="61"/>
      <c r="CA592" s="61"/>
      <c r="CB592" s="61"/>
      <c r="CC592" s="61"/>
      <c r="CD592" s="61"/>
      <c r="CE592" s="61"/>
      <c r="CF592" s="61"/>
      <c r="CG592" s="61"/>
      <c r="CH592" s="61"/>
      <c r="CI592" s="61"/>
      <c r="CJ592" s="61"/>
      <c r="CK592" s="61"/>
      <c r="CL592" s="61"/>
      <c r="CM592" s="61"/>
      <c r="CN592" s="61"/>
      <c r="CO592" s="61"/>
      <c r="CP592" s="61"/>
      <c r="CQ592" s="61"/>
      <c r="CR592" s="61"/>
      <c r="CS592" s="61"/>
      <c r="CT592" s="61"/>
      <c r="CU592" s="61"/>
      <c r="CV592" s="61"/>
    </row>
    <row r="593" spans="1:100" ht="38.4" customHeight="1" x14ac:dyDescent="0.3">
      <c r="A593" s="3">
        <v>590</v>
      </c>
      <c r="B593" s="7">
        <v>62779</v>
      </c>
      <c r="C593" s="41" t="s">
        <v>280</v>
      </c>
      <c r="D593" s="41"/>
      <c r="E593" s="41"/>
      <c r="F593" s="41"/>
      <c r="G593" s="41"/>
      <c r="H593" s="41"/>
      <c r="I593" s="3">
        <v>15</v>
      </c>
      <c r="J593" s="3">
        <f t="shared" si="115"/>
        <v>6</v>
      </c>
      <c r="K593" s="3">
        <v>15</v>
      </c>
      <c r="L593" s="3">
        <f t="shared" si="116"/>
        <v>6</v>
      </c>
      <c r="M593" s="3">
        <v>30</v>
      </c>
      <c r="N593" s="3">
        <f t="shared" si="122"/>
        <v>12</v>
      </c>
      <c r="O593" s="3">
        <v>20</v>
      </c>
      <c r="P593" s="3">
        <f t="shared" si="117"/>
        <v>12</v>
      </c>
      <c r="Q593" s="3">
        <v>10</v>
      </c>
      <c r="R593" s="3">
        <f t="shared" si="118"/>
        <v>6</v>
      </c>
      <c r="S593" s="3">
        <v>20</v>
      </c>
      <c r="T593" s="3">
        <f t="shared" si="119"/>
        <v>12</v>
      </c>
      <c r="U593" s="3">
        <f t="shared" si="120"/>
        <v>54</v>
      </c>
      <c r="V593" s="3"/>
      <c r="W593" s="6"/>
      <c r="X593" s="3">
        <f t="shared" si="124"/>
        <v>0</v>
      </c>
      <c r="Y593" s="3">
        <v>0</v>
      </c>
      <c r="Z593" s="3">
        <f t="shared" si="121"/>
        <v>54</v>
      </c>
      <c r="AA593" s="10">
        <v>91000</v>
      </c>
      <c r="AB593" s="10"/>
      <c r="AC593" s="10">
        <f t="shared" si="114"/>
        <v>45500</v>
      </c>
      <c r="AD593" s="1"/>
      <c r="AE593" s="1"/>
      <c r="AF593" s="1"/>
      <c r="AG593" s="1"/>
      <c r="AH593" s="35" t="s">
        <v>665</v>
      </c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  <c r="BK593" s="61"/>
      <c r="BL593" s="61"/>
      <c r="BM593" s="61"/>
      <c r="BN593" s="61"/>
      <c r="BO593" s="61"/>
      <c r="BP593" s="61"/>
      <c r="BQ593" s="61"/>
      <c r="BR593" s="61"/>
      <c r="BS593" s="61"/>
      <c r="BT593" s="61"/>
      <c r="BU593" s="61"/>
      <c r="BV593" s="61"/>
      <c r="BW593" s="61"/>
      <c r="BX593" s="61"/>
      <c r="BY593" s="61"/>
      <c r="BZ593" s="61"/>
      <c r="CA593" s="61"/>
      <c r="CB593" s="61"/>
      <c r="CC593" s="61"/>
      <c r="CD593" s="61"/>
      <c r="CE593" s="61"/>
      <c r="CF593" s="61"/>
      <c r="CG593" s="61"/>
      <c r="CH593" s="61"/>
      <c r="CI593" s="61"/>
      <c r="CJ593" s="61"/>
      <c r="CK593" s="61"/>
      <c r="CL593" s="61"/>
      <c r="CM593" s="61"/>
      <c r="CN593" s="61"/>
      <c r="CO593" s="61"/>
      <c r="CP593" s="61"/>
      <c r="CQ593" s="61"/>
      <c r="CR593" s="61"/>
      <c r="CS593" s="61"/>
      <c r="CT593" s="61"/>
      <c r="CU593" s="61"/>
      <c r="CV593" s="61"/>
    </row>
    <row r="594" spans="1:100" ht="38.4" customHeight="1" x14ac:dyDescent="0.3">
      <c r="A594" s="6">
        <v>591</v>
      </c>
      <c r="B594" s="7">
        <v>63647</v>
      </c>
      <c r="C594" s="41" t="s">
        <v>565</v>
      </c>
      <c r="D594" s="41"/>
      <c r="E594" s="41"/>
      <c r="F594" s="41"/>
      <c r="G594" s="41"/>
      <c r="H594" s="41"/>
      <c r="I594" s="3">
        <v>15</v>
      </c>
      <c r="J594" s="3">
        <f t="shared" si="115"/>
        <v>6</v>
      </c>
      <c r="K594" s="3">
        <v>15</v>
      </c>
      <c r="L594" s="3">
        <f t="shared" si="116"/>
        <v>6</v>
      </c>
      <c r="M594" s="3">
        <v>30</v>
      </c>
      <c r="N594" s="3">
        <f t="shared" si="122"/>
        <v>12</v>
      </c>
      <c r="O594" s="3">
        <v>10</v>
      </c>
      <c r="P594" s="3">
        <f t="shared" si="117"/>
        <v>6</v>
      </c>
      <c r="Q594" s="3">
        <v>20</v>
      </c>
      <c r="R594" s="3">
        <f t="shared" si="118"/>
        <v>12</v>
      </c>
      <c r="S594" s="3">
        <v>20</v>
      </c>
      <c r="T594" s="3">
        <f t="shared" si="119"/>
        <v>12</v>
      </c>
      <c r="U594" s="3">
        <f t="shared" si="120"/>
        <v>54</v>
      </c>
      <c r="V594" s="3"/>
      <c r="W594" s="6"/>
      <c r="X594" s="3">
        <f t="shared" si="124"/>
        <v>0</v>
      </c>
      <c r="Y594" s="3">
        <v>0</v>
      </c>
      <c r="Z594" s="3">
        <f t="shared" si="121"/>
        <v>54</v>
      </c>
      <c r="AA594" s="10">
        <v>215365</v>
      </c>
      <c r="AB594" s="10"/>
      <c r="AC594" s="10">
        <f t="shared" si="114"/>
        <v>107682.5</v>
      </c>
      <c r="AD594" s="1"/>
      <c r="AE594" s="1"/>
      <c r="AF594" s="1"/>
      <c r="AG594" s="1"/>
      <c r="AH594" s="35" t="s">
        <v>665</v>
      </c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  <c r="BK594" s="61"/>
      <c r="BL594" s="61"/>
      <c r="BM594" s="61"/>
      <c r="BN594" s="61"/>
      <c r="BO594" s="61"/>
      <c r="BP594" s="61"/>
      <c r="BQ594" s="61"/>
      <c r="BR594" s="61"/>
      <c r="BS594" s="61"/>
      <c r="BT594" s="61"/>
      <c r="BU594" s="61"/>
      <c r="BV594" s="61"/>
      <c r="BW594" s="61"/>
      <c r="BX594" s="61"/>
      <c r="BY594" s="61"/>
      <c r="BZ594" s="61"/>
      <c r="CA594" s="61"/>
      <c r="CB594" s="61"/>
      <c r="CC594" s="61"/>
      <c r="CD594" s="61"/>
      <c r="CE594" s="61"/>
      <c r="CF594" s="61"/>
      <c r="CG594" s="61"/>
      <c r="CH594" s="61"/>
      <c r="CI594" s="61"/>
      <c r="CJ594" s="61"/>
      <c r="CK594" s="61"/>
      <c r="CL594" s="61"/>
      <c r="CM594" s="61"/>
      <c r="CN594" s="61"/>
      <c r="CO594" s="61"/>
      <c r="CP594" s="61"/>
      <c r="CQ594" s="61"/>
      <c r="CR594" s="61"/>
      <c r="CS594" s="61"/>
      <c r="CT594" s="61"/>
      <c r="CU594" s="61"/>
      <c r="CV594" s="61"/>
    </row>
    <row r="595" spans="1:100" ht="38.4" customHeight="1" x14ac:dyDescent="0.3">
      <c r="A595" s="3">
        <v>592</v>
      </c>
      <c r="B595" s="7">
        <v>63689</v>
      </c>
      <c r="C595" s="41" t="s">
        <v>590</v>
      </c>
      <c r="D595" s="41"/>
      <c r="E595" s="41"/>
      <c r="F595" s="41"/>
      <c r="G595" s="41"/>
      <c r="H595" s="41"/>
      <c r="I595" s="3">
        <v>15</v>
      </c>
      <c r="J595" s="3">
        <f t="shared" si="115"/>
        <v>6</v>
      </c>
      <c r="K595" s="3">
        <v>15</v>
      </c>
      <c r="L595" s="3">
        <f t="shared" si="116"/>
        <v>6</v>
      </c>
      <c r="M595" s="3">
        <v>30</v>
      </c>
      <c r="N595" s="3">
        <f t="shared" si="122"/>
        <v>12</v>
      </c>
      <c r="O595" s="3">
        <v>10</v>
      </c>
      <c r="P595" s="3">
        <f t="shared" si="117"/>
        <v>6</v>
      </c>
      <c r="Q595" s="3">
        <v>20</v>
      </c>
      <c r="R595" s="3">
        <f t="shared" si="118"/>
        <v>12</v>
      </c>
      <c r="S595" s="3">
        <v>20</v>
      </c>
      <c r="T595" s="3">
        <f t="shared" si="119"/>
        <v>12</v>
      </c>
      <c r="U595" s="3">
        <f t="shared" si="120"/>
        <v>54</v>
      </c>
      <c r="V595" s="3"/>
      <c r="W595" s="6"/>
      <c r="X595" s="3">
        <f t="shared" si="124"/>
        <v>0</v>
      </c>
      <c r="Y595" s="3">
        <v>0</v>
      </c>
      <c r="Z595" s="3">
        <f t="shared" si="121"/>
        <v>54</v>
      </c>
      <c r="AA595" s="10">
        <v>100538</v>
      </c>
      <c r="AB595" s="10"/>
      <c r="AC595" s="10">
        <f t="shared" si="114"/>
        <v>50269</v>
      </c>
      <c r="AD595" s="1"/>
      <c r="AE595" s="1"/>
      <c r="AF595" s="1"/>
      <c r="AG595" s="1"/>
      <c r="AH595" s="35" t="s">
        <v>665</v>
      </c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  <c r="BK595" s="61"/>
      <c r="BL595" s="61"/>
      <c r="BM595" s="61"/>
      <c r="BN595" s="61"/>
      <c r="BO595" s="61"/>
      <c r="BP595" s="61"/>
      <c r="BQ595" s="61"/>
      <c r="BR595" s="61"/>
      <c r="BS595" s="61"/>
      <c r="BT595" s="61"/>
      <c r="BU595" s="61"/>
      <c r="BV595" s="61"/>
      <c r="BW595" s="61"/>
      <c r="BX595" s="61"/>
      <c r="BY595" s="61"/>
      <c r="BZ595" s="61"/>
      <c r="CA595" s="61"/>
      <c r="CB595" s="61"/>
      <c r="CC595" s="61"/>
      <c r="CD595" s="61"/>
      <c r="CE595" s="61"/>
      <c r="CF595" s="61"/>
      <c r="CG595" s="61"/>
      <c r="CH595" s="61"/>
      <c r="CI595" s="61"/>
      <c r="CJ595" s="61"/>
      <c r="CK595" s="61"/>
      <c r="CL595" s="61"/>
      <c r="CM595" s="61"/>
      <c r="CN595" s="61"/>
      <c r="CO595" s="61"/>
      <c r="CP595" s="61"/>
      <c r="CQ595" s="61"/>
      <c r="CR595" s="61"/>
      <c r="CS595" s="61"/>
      <c r="CT595" s="61"/>
      <c r="CU595" s="61"/>
      <c r="CV595" s="61"/>
    </row>
    <row r="596" spans="1:100" ht="38.4" customHeight="1" x14ac:dyDescent="0.3">
      <c r="A596" s="3">
        <v>593</v>
      </c>
      <c r="B596" s="7">
        <v>63719</v>
      </c>
      <c r="C596" s="41" t="s">
        <v>616</v>
      </c>
      <c r="D596" s="41"/>
      <c r="E596" s="41"/>
      <c r="F596" s="41"/>
      <c r="G596" s="41"/>
      <c r="H596" s="41"/>
      <c r="I596" s="3">
        <v>15</v>
      </c>
      <c r="J596" s="3">
        <f t="shared" si="115"/>
        <v>6</v>
      </c>
      <c r="K596" s="4">
        <v>30</v>
      </c>
      <c r="L596" s="3">
        <f t="shared" si="116"/>
        <v>12</v>
      </c>
      <c r="M596" s="3">
        <v>30</v>
      </c>
      <c r="N596" s="3">
        <f t="shared" si="122"/>
        <v>12</v>
      </c>
      <c r="O596" s="3">
        <v>10</v>
      </c>
      <c r="P596" s="3">
        <f t="shared" si="117"/>
        <v>6</v>
      </c>
      <c r="Q596" s="3">
        <v>10</v>
      </c>
      <c r="R596" s="3">
        <f t="shared" si="118"/>
        <v>6</v>
      </c>
      <c r="S596" s="3">
        <v>20</v>
      </c>
      <c r="T596" s="3">
        <f t="shared" si="119"/>
        <v>12</v>
      </c>
      <c r="U596" s="3">
        <f t="shared" si="120"/>
        <v>54</v>
      </c>
      <c r="V596" s="3"/>
      <c r="W596" s="6"/>
      <c r="X596" s="3">
        <f t="shared" si="124"/>
        <v>0</v>
      </c>
      <c r="Y596" s="3">
        <v>0</v>
      </c>
      <c r="Z596" s="3">
        <f t="shared" si="121"/>
        <v>54</v>
      </c>
      <c r="AA596" s="10">
        <v>44772.54</v>
      </c>
      <c r="AB596" s="10"/>
      <c r="AC596" s="10">
        <f t="shared" si="114"/>
        <v>22386.27</v>
      </c>
      <c r="AD596" s="1"/>
      <c r="AE596" s="1"/>
      <c r="AF596" s="1"/>
      <c r="AG596" s="1"/>
      <c r="AH596" s="35" t="s">
        <v>665</v>
      </c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  <c r="BK596" s="61"/>
      <c r="BL596" s="61"/>
      <c r="BM596" s="61"/>
      <c r="BN596" s="61"/>
      <c r="BO596" s="61"/>
      <c r="BP596" s="61"/>
      <c r="BQ596" s="61"/>
      <c r="BR596" s="61"/>
      <c r="BS596" s="61"/>
      <c r="BT596" s="61"/>
      <c r="BU596" s="61"/>
      <c r="BV596" s="61"/>
      <c r="BW596" s="61"/>
      <c r="BX596" s="61"/>
      <c r="BY596" s="61"/>
      <c r="BZ596" s="61"/>
      <c r="CA596" s="61"/>
      <c r="CB596" s="61"/>
      <c r="CC596" s="61"/>
      <c r="CD596" s="61"/>
      <c r="CE596" s="61"/>
      <c r="CF596" s="61"/>
      <c r="CG596" s="61"/>
      <c r="CH596" s="61"/>
      <c r="CI596" s="61"/>
      <c r="CJ596" s="61"/>
      <c r="CK596" s="61"/>
      <c r="CL596" s="61"/>
      <c r="CM596" s="61"/>
      <c r="CN596" s="61"/>
      <c r="CO596" s="61"/>
      <c r="CP596" s="61"/>
      <c r="CQ596" s="61"/>
      <c r="CR596" s="61"/>
      <c r="CS596" s="61"/>
      <c r="CT596" s="61"/>
      <c r="CU596" s="61"/>
      <c r="CV596" s="61"/>
    </row>
    <row r="597" spans="1:100" ht="38.4" customHeight="1" x14ac:dyDescent="0.3">
      <c r="A597" s="3">
        <v>594</v>
      </c>
      <c r="B597" s="7">
        <v>62960</v>
      </c>
      <c r="C597" s="41" t="s">
        <v>49</v>
      </c>
      <c r="D597" s="41"/>
      <c r="E597" s="41"/>
      <c r="F597" s="41"/>
      <c r="G597" s="41"/>
      <c r="H597" s="41"/>
      <c r="I597" s="3">
        <v>7.5</v>
      </c>
      <c r="J597" s="3">
        <f t="shared" si="115"/>
        <v>3</v>
      </c>
      <c r="K597" s="3">
        <v>22</v>
      </c>
      <c r="L597" s="3">
        <f t="shared" si="116"/>
        <v>8.8000000000000007</v>
      </c>
      <c r="M597" s="3">
        <v>30</v>
      </c>
      <c r="N597" s="3">
        <f t="shared" si="122"/>
        <v>12</v>
      </c>
      <c r="O597" s="3">
        <v>10</v>
      </c>
      <c r="P597" s="3">
        <f t="shared" si="117"/>
        <v>6</v>
      </c>
      <c r="Q597" s="3">
        <v>20</v>
      </c>
      <c r="R597" s="3">
        <f t="shared" si="118"/>
        <v>12</v>
      </c>
      <c r="S597" s="3">
        <v>20</v>
      </c>
      <c r="T597" s="3">
        <f t="shared" si="119"/>
        <v>12</v>
      </c>
      <c r="U597" s="3">
        <f t="shared" si="120"/>
        <v>53.8</v>
      </c>
      <c r="V597" s="3"/>
      <c r="W597" s="6"/>
      <c r="X597" s="3">
        <v>0</v>
      </c>
      <c r="Y597" s="3">
        <v>0</v>
      </c>
      <c r="Z597" s="3">
        <f t="shared" si="121"/>
        <v>53.8</v>
      </c>
      <c r="AA597" s="10">
        <v>48158.2</v>
      </c>
      <c r="AB597" s="10"/>
      <c r="AC597" s="10">
        <f t="shared" si="114"/>
        <v>24079.1</v>
      </c>
      <c r="AD597" s="1"/>
      <c r="AE597" s="1"/>
      <c r="AF597" s="1"/>
      <c r="AG597" s="1"/>
      <c r="AH597" s="35" t="s">
        <v>665</v>
      </c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  <c r="BK597" s="61"/>
      <c r="BL597" s="61"/>
      <c r="BM597" s="61"/>
      <c r="BN597" s="61"/>
      <c r="BO597" s="61"/>
      <c r="BP597" s="61"/>
      <c r="BQ597" s="61"/>
      <c r="BR597" s="61"/>
      <c r="BS597" s="61"/>
      <c r="BT597" s="61"/>
      <c r="BU597" s="61"/>
      <c r="BV597" s="61"/>
      <c r="BW597" s="61"/>
      <c r="BX597" s="61"/>
      <c r="BY597" s="61"/>
      <c r="BZ597" s="61"/>
      <c r="CA597" s="61"/>
      <c r="CB597" s="61"/>
      <c r="CC597" s="61"/>
      <c r="CD597" s="61"/>
      <c r="CE597" s="61"/>
      <c r="CF597" s="61"/>
      <c r="CG597" s="61"/>
      <c r="CH597" s="61"/>
      <c r="CI597" s="61"/>
      <c r="CJ597" s="61"/>
      <c r="CK597" s="61"/>
      <c r="CL597" s="61"/>
      <c r="CM597" s="61"/>
      <c r="CN597" s="61"/>
      <c r="CO597" s="61"/>
      <c r="CP597" s="61"/>
      <c r="CQ597" s="61"/>
      <c r="CR597" s="61"/>
      <c r="CS597" s="61"/>
      <c r="CT597" s="61"/>
      <c r="CU597" s="61"/>
      <c r="CV597" s="61"/>
    </row>
    <row r="598" spans="1:100" ht="38.4" customHeight="1" x14ac:dyDescent="0.3">
      <c r="A598" s="6">
        <v>595</v>
      </c>
      <c r="B598" s="7">
        <v>62638</v>
      </c>
      <c r="C598" s="41" t="s">
        <v>233</v>
      </c>
      <c r="D598" s="41"/>
      <c r="E598" s="41"/>
      <c r="F598" s="41"/>
      <c r="G598" s="41"/>
      <c r="H598" s="41"/>
      <c r="I598" s="3">
        <v>7.5</v>
      </c>
      <c r="J598" s="3">
        <f t="shared" si="115"/>
        <v>3</v>
      </c>
      <c r="K598" s="3">
        <v>22</v>
      </c>
      <c r="L598" s="3">
        <f t="shared" si="116"/>
        <v>8.8000000000000007</v>
      </c>
      <c r="M598" s="3">
        <v>30</v>
      </c>
      <c r="N598" s="3">
        <f t="shared" si="122"/>
        <v>12</v>
      </c>
      <c r="O598" s="3">
        <v>10</v>
      </c>
      <c r="P598" s="3">
        <f t="shared" si="117"/>
        <v>6</v>
      </c>
      <c r="Q598" s="3">
        <v>20</v>
      </c>
      <c r="R598" s="3">
        <f t="shared" si="118"/>
        <v>12</v>
      </c>
      <c r="S598" s="3">
        <v>20</v>
      </c>
      <c r="T598" s="3">
        <f t="shared" si="119"/>
        <v>12</v>
      </c>
      <c r="U598" s="3">
        <f t="shared" si="120"/>
        <v>53.8</v>
      </c>
      <c r="V598" s="3"/>
      <c r="W598" s="6"/>
      <c r="X598" s="3">
        <f>+V598+W598</f>
        <v>0</v>
      </c>
      <c r="Y598" s="3">
        <v>0</v>
      </c>
      <c r="Z598" s="3">
        <f t="shared" si="121"/>
        <v>53.8</v>
      </c>
      <c r="AA598" s="10">
        <v>132630</v>
      </c>
      <c r="AB598" s="10"/>
      <c r="AC598" s="10">
        <f t="shared" si="114"/>
        <v>66315</v>
      </c>
      <c r="AD598" s="1"/>
      <c r="AE598" s="1"/>
      <c r="AF598" s="1"/>
      <c r="AG598" s="1"/>
      <c r="AH598" s="35" t="s">
        <v>665</v>
      </c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  <c r="BK598" s="61"/>
      <c r="BL598" s="61"/>
      <c r="BM598" s="61"/>
      <c r="BN598" s="61"/>
      <c r="BO598" s="61"/>
      <c r="BP598" s="61"/>
      <c r="BQ598" s="61"/>
      <c r="BR598" s="61"/>
      <c r="BS598" s="61"/>
      <c r="BT598" s="61"/>
      <c r="BU598" s="61"/>
      <c r="BV598" s="61"/>
      <c r="BW598" s="61"/>
      <c r="BX598" s="61"/>
      <c r="BY598" s="61"/>
      <c r="BZ598" s="61"/>
      <c r="CA598" s="61"/>
      <c r="CB598" s="61"/>
      <c r="CC598" s="61"/>
      <c r="CD598" s="61"/>
      <c r="CE598" s="61"/>
      <c r="CF598" s="61"/>
      <c r="CG598" s="61"/>
      <c r="CH598" s="61"/>
      <c r="CI598" s="61"/>
      <c r="CJ598" s="61"/>
      <c r="CK598" s="61"/>
      <c r="CL598" s="61"/>
      <c r="CM598" s="61"/>
      <c r="CN598" s="61"/>
      <c r="CO598" s="61"/>
      <c r="CP598" s="61"/>
      <c r="CQ598" s="61"/>
      <c r="CR598" s="61"/>
      <c r="CS598" s="61"/>
      <c r="CT598" s="61"/>
      <c r="CU598" s="61"/>
      <c r="CV598" s="61"/>
    </row>
    <row r="599" spans="1:100" ht="38.4" customHeight="1" x14ac:dyDescent="0.3">
      <c r="A599" s="3">
        <v>596</v>
      </c>
      <c r="B599" s="7">
        <v>62933</v>
      </c>
      <c r="C599" s="41" t="s">
        <v>612</v>
      </c>
      <c r="D599" s="41"/>
      <c r="E599" s="41"/>
      <c r="F599" s="41"/>
      <c r="G599" s="41"/>
      <c r="H599" s="41"/>
      <c r="I599" s="3">
        <v>22</v>
      </c>
      <c r="J599" s="3">
        <f t="shared" si="115"/>
        <v>8.8000000000000007</v>
      </c>
      <c r="K599" s="4">
        <v>22</v>
      </c>
      <c r="L599" s="3">
        <f t="shared" si="116"/>
        <v>8.8000000000000007</v>
      </c>
      <c r="M599" s="3">
        <v>30</v>
      </c>
      <c r="N599" s="3">
        <f t="shared" si="122"/>
        <v>12</v>
      </c>
      <c r="O599" s="3">
        <v>10</v>
      </c>
      <c r="P599" s="3">
        <f t="shared" si="117"/>
        <v>6</v>
      </c>
      <c r="Q599" s="3">
        <v>10</v>
      </c>
      <c r="R599" s="3">
        <f t="shared" si="118"/>
        <v>6</v>
      </c>
      <c r="S599" s="3">
        <v>20</v>
      </c>
      <c r="T599" s="3">
        <f t="shared" si="119"/>
        <v>12</v>
      </c>
      <c r="U599" s="3">
        <f t="shared" si="120"/>
        <v>53.6</v>
      </c>
      <c r="V599" s="3"/>
      <c r="W599" s="6"/>
      <c r="X599" s="3">
        <f>+V599+W599</f>
        <v>0</v>
      </c>
      <c r="Y599" s="3">
        <v>0</v>
      </c>
      <c r="Z599" s="3">
        <f t="shared" si="121"/>
        <v>53.6</v>
      </c>
      <c r="AA599" s="10">
        <v>69423.759999999995</v>
      </c>
      <c r="AB599" s="10"/>
      <c r="AC599" s="10">
        <f t="shared" si="114"/>
        <v>34711.879999999997</v>
      </c>
      <c r="AD599" s="1"/>
      <c r="AE599" s="1"/>
      <c r="AF599" s="1"/>
      <c r="AG599" s="1"/>
      <c r="AH599" s="35" t="s">
        <v>665</v>
      </c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  <c r="BK599" s="61"/>
      <c r="BL599" s="61"/>
      <c r="BM599" s="61"/>
      <c r="BN599" s="61"/>
      <c r="BO599" s="61"/>
      <c r="BP599" s="61"/>
      <c r="BQ599" s="61"/>
      <c r="BR599" s="61"/>
      <c r="BS599" s="61"/>
      <c r="BT599" s="61"/>
      <c r="BU599" s="61"/>
      <c r="BV599" s="61"/>
      <c r="BW599" s="61"/>
      <c r="BX599" s="61"/>
      <c r="BY599" s="61"/>
      <c r="BZ599" s="61"/>
      <c r="CA599" s="61"/>
      <c r="CB599" s="61"/>
      <c r="CC599" s="61"/>
      <c r="CD599" s="61"/>
      <c r="CE599" s="61"/>
      <c r="CF599" s="61"/>
      <c r="CG599" s="61"/>
      <c r="CH599" s="61"/>
      <c r="CI599" s="61"/>
      <c r="CJ599" s="61"/>
      <c r="CK599" s="61"/>
      <c r="CL599" s="61"/>
      <c r="CM599" s="61"/>
      <c r="CN599" s="61"/>
      <c r="CO599" s="61"/>
      <c r="CP599" s="61"/>
      <c r="CQ599" s="61"/>
      <c r="CR599" s="61"/>
      <c r="CS599" s="61"/>
      <c r="CT599" s="61"/>
      <c r="CU599" s="61"/>
      <c r="CV599" s="61"/>
    </row>
    <row r="600" spans="1:100" ht="38.4" customHeight="1" x14ac:dyDescent="0.3">
      <c r="A600" s="3">
        <v>597</v>
      </c>
      <c r="B600" s="7">
        <v>62833</v>
      </c>
      <c r="C600" s="41" t="s">
        <v>294</v>
      </c>
      <c r="D600" s="41"/>
      <c r="E600" s="41"/>
      <c r="F600" s="41"/>
      <c r="G600" s="41"/>
      <c r="H600" s="41"/>
      <c r="I600" s="3">
        <v>15</v>
      </c>
      <c r="J600" s="3">
        <f t="shared" si="115"/>
        <v>6</v>
      </c>
      <c r="K600" s="3">
        <v>22</v>
      </c>
      <c r="L600" s="3">
        <f t="shared" si="116"/>
        <v>8.8000000000000007</v>
      </c>
      <c r="M600" s="3">
        <v>30</v>
      </c>
      <c r="N600" s="3">
        <f t="shared" si="122"/>
        <v>12</v>
      </c>
      <c r="O600" s="3">
        <v>10</v>
      </c>
      <c r="P600" s="3">
        <f t="shared" si="117"/>
        <v>6</v>
      </c>
      <c r="Q600" s="3">
        <v>10</v>
      </c>
      <c r="R600" s="3">
        <f t="shared" si="118"/>
        <v>6</v>
      </c>
      <c r="S600" s="3">
        <v>20</v>
      </c>
      <c r="T600" s="3">
        <f t="shared" si="119"/>
        <v>12</v>
      </c>
      <c r="U600" s="3">
        <f t="shared" si="120"/>
        <v>50.8</v>
      </c>
      <c r="V600" s="3" t="s">
        <v>20</v>
      </c>
      <c r="W600" s="3" t="s">
        <v>20</v>
      </c>
      <c r="X600" s="3">
        <v>2.5</v>
      </c>
      <c r="Y600" s="3">
        <v>0</v>
      </c>
      <c r="Z600" s="3">
        <f t="shared" si="121"/>
        <v>53.3</v>
      </c>
      <c r="AA600" s="10">
        <v>40309.660000000003</v>
      </c>
      <c r="AB600" s="10"/>
      <c r="AC600" s="10">
        <f t="shared" si="114"/>
        <v>20154.830000000002</v>
      </c>
      <c r="AD600" s="1"/>
      <c r="AE600" s="1"/>
      <c r="AF600" s="1"/>
      <c r="AG600" s="1"/>
      <c r="AH600" s="35" t="s">
        <v>665</v>
      </c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  <c r="BK600" s="61"/>
      <c r="BL600" s="61"/>
      <c r="BM600" s="61"/>
      <c r="BN600" s="61"/>
      <c r="BO600" s="61"/>
      <c r="BP600" s="61"/>
      <c r="BQ600" s="61"/>
      <c r="BR600" s="61"/>
      <c r="BS600" s="61"/>
      <c r="BT600" s="61"/>
      <c r="BU600" s="61"/>
      <c r="BV600" s="61"/>
      <c r="BW600" s="61"/>
      <c r="BX600" s="61"/>
      <c r="BY600" s="61"/>
      <c r="BZ600" s="61"/>
      <c r="CA600" s="61"/>
      <c r="CB600" s="61"/>
      <c r="CC600" s="61"/>
      <c r="CD600" s="61"/>
      <c r="CE600" s="61"/>
      <c r="CF600" s="61"/>
      <c r="CG600" s="61"/>
      <c r="CH600" s="61"/>
      <c r="CI600" s="61"/>
      <c r="CJ600" s="61"/>
      <c r="CK600" s="61"/>
      <c r="CL600" s="61"/>
      <c r="CM600" s="61"/>
      <c r="CN600" s="61"/>
      <c r="CO600" s="61"/>
      <c r="CP600" s="61"/>
      <c r="CQ600" s="61"/>
      <c r="CR600" s="61"/>
      <c r="CS600" s="61"/>
      <c r="CT600" s="61"/>
      <c r="CU600" s="61"/>
      <c r="CV600" s="61"/>
    </row>
    <row r="601" spans="1:100" ht="38.4" customHeight="1" x14ac:dyDescent="0.3">
      <c r="A601" s="3">
        <v>598</v>
      </c>
      <c r="B601" s="7">
        <v>63440</v>
      </c>
      <c r="C601" s="41" t="s">
        <v>88</v>
      </c>
      <c r="D601" s="41"/>
      <c r="E601" s="41"/>
      <c r="F601" s="41"/>
      <c r="G601" s="41"/>
      <c r="H601" s="41"/>
      <c r="I601" s="3">
        <v>15</v>
      </c>
      <c r="J601" s="3">
        <f t="shared" si="115"/>
        <v>6</v>
      </c>
      <c r="K601" s="3">
        <v>15</v>
      </c>
      <c r="L601" s="3">
        <f t="shared" si="116"/>
        <v>6</v>
      </c>
      <c r="M601" s="3">
        <v>40</v>
      </c>
      <c r="N601" s="3">
        <f t="shared" si="122"/>
        <v>16</v>
      </c>
      <c r="O601" s="3">
        <v>10</v>
      </c>
      <c r="P601" s="3">
        <f t="shared" si="117"/>
        <v>6</v>
      </c>
      <c r="Q601" s="3">
        <v>10</v>
      </c>
      <c r="R601" s="3">
        <f t="shared" si="118"/>
        <v>6</v>
      </c>
      <c r="S601" s="3">
        <v>20</v>
      </c>
      <c r="T601" s="3">
        <f t="shared" si="119"/>
        <v>12</v>
      </c>
      <c r="U601" s="3">
        <f t="shared" si="120"/>
        <v>52</v>
      </c>
      <c r="V601" s="3"/>
      <c r="W601" s="6"/>
      <c r="X601" s="3">
        <v>0</v>
      </c>
      <c r="Y601" s="3">
        <v>0</v>
      </c>
      <c r="Z601" s="3">
        <f t="shared" si="121"/>
        <v>52</v>
      </c>
      <c r="AA601" s="10">
        <v>370700</v>
      </c>
      <c r="AB601" s="10"/>
      <c r="AC601" s="10">
        <f t="shared" si="114"/>
        <v>185350</v>
      </c>
      <c r="AD601" s="1"/>
      <c r="AE601" s="1"/>
      <c r="AF601" s="1"/>
      <c r="AG601" s="1"/>
      <c r="AH601" s="35" t="s">
        <v>665</v>
      </c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  <c r="BK601" s="61"/>
      <c r="BL601" s="61"/>
      <c r="BM601" s="61"/>
      <c r="BN601" s="61"/>
      <c r="BO601" s="61"/>
      <c r="BP601" s="61"/>
      <c r="BQ601" s="61"/>
      <c r="BR601" s="61"/>
      <c r="BS601" s="61"/>
      <c r="BT601" s="61"/>
      <c r="BU601" s="61"/>
      <c r="BV601" s="61"/>
      <c r="BW601" s="61"/>
      <c r="BX601" s="61"/>
      <c r="BY601" s="61"/>
      <c r="BZ601" s="61"/>
      <c r="CA601" s="61"/>
      <c r="CB601" s="61"/>
      <c r="CC601" s="61"/>
      <c r="CD601" s="61"/>
      <c r="CE601" s="61"/>
      <c r="CF601" s="61"/>
      <c r="CG601" s="61"/>
      <c r="CH601" s="61"/>
      <c r="CI601" s="61"/>
      <c r="CJ601" s="61"/>
      <c r="CK601" s="61"/>
      <c r="CL601" s="61"/>
      <c r="CM601" s="61"/>
      <c r="CN601" s="61"/>
      <c r="CO601" s="61"/>
      <c r="CP601" s="61"/>
      <c r="CQ601" s="61"/>
      <c r="CR601" s="61"/>
      <c r="CS601" s="61"/>
      <c r="CT601" s="61"/>
      <c r="CU601" s="61"/>
      <c r="CV601" s="61"/>
    </row>
    <row r="602" spans="1:100" ht="38.4" customHeight="1" x14ac:dyDescent="0.3">
      <c r="A602" s="6">
        <v>599</v>
      </c>
      <c r="B602" s="7">
        <v>63811</v>
      </c>
      <c r="C602" s="41" t="s">
        <v>134</v>
      </c>
      <c r="D602" s="41"/>
      <c r="E602" s="41"/>
      <c r="F602" s="41"/>
      <c r="G602" s="41"/>
      <c r="H602" s="41"/>
      <c r="I602" s="3">
        <v>7.5</v>
      </c>
      <c r="J602" s="3">
        <f t="shared" si="115"/>
        <v>3</v>
      </c>
      <c r="K602" s="3">
        <v>7.5</v>
      </c>
      <c r="L602" s="3">
        <f t="shared" si="116"/>
        <v>3</v>
      </c>
      <c r="M602" s="3">
        <v>40</v>
      </c>
      <c r="N602" s="3">
        <f t="shared" si="122"/>
        <v>16</v>
      </c>
      <c r="O602" s="3">
        <v>20</v>
      </c>
      <c r="P602" s="3">
        <f t="shared" si="117"/>
        <v>12</v>
      </c>
      <c r="Q602" s="3">
        <v>10</v>
      </c>
      <c r="R602" s="3">
        <f t="shared" si="118"/>
        <v>6</v>
      </c>
      <c r="S602" s="3">
        <v>20</v>
      </c>
      <c r="T602" s="3">
        <f t="shared" si="119"/>
        <v>12</v>
      </c>
      <c r="U602" s="3">
        <f t="shared" si="120"/>
        <v>52</v>
      </c>
      <c r="V602" s="3"/>
      <c r="W602" s="6"/>
      <c r="X602" s="3">
        <v>0</v>
      </c>
      <c r="Y602" s="3">
        <v>0</v>
      </c>
      <c r="Z602" s="3">
        <f t="shared" si="121"/>
        <v>52</v>
      </c>
      <c r="AA602" s="10">
        <v>400000</v>
      </c>
      <c r="AB602" s="10"/>
      <c r="AC602" s="10">
        <f t="shared" si="114"/>
        <v>200000</v>
      </c>
      <c r="AD602" s="1"/>
      <c r="AE602" s="1"/>
      <c r="AF602" s="1"/>
      <c r="AG602" s="1"/>
      <c r="AH602" s="35" t="s">
        <v>665</v>
      </c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  <c r="BK602" s="61"/>
      <c r="BL602" s="61"/>
      <c r="BM602" s="61"/>
      <c r="BN602" s="61"/>
      <c r="BO602" s="61"/>
      <c r="BP602" s="61"/>
      <c r="BQ602" s="61"/>
      <c r="BR602" s="61"/>
      <c r="BS602" s="61"/>
      <c r="BT602" s="61"/>
      <c r="BU602" s="61"/>
      <c r="BV602" s="61"/>
      <c r="BW602" s="61"/>
      <c r="BX602" s="61"/>
      <c r="BY602" s="61"/>
      <c r="BZ602" s="61"/>
      <c r="CA602" s="61"/>
      <c r="CB602" s="61"/>
      <c r="CC602" s="61"/>
      <c r="CD602" s="61"/>
      <c r="CE602" s="61"/>
      <c r="CF602" s="61"/>
      <c r="CG602" s="61"/>
      <c r="CH602" s="61"/>
      <c r="CI602" s="61"/>
      <c r="CJ602" s="61"/>
      <c r="CK602" s="61"/>
      <c r="CL602" s="61"/>
      <c r="CM602" s="61"/>
      <c r="CN602" s="61"/>
      <c r="CO602" s="61"/>
      <c r="CP602" s="61"/>
      <c r="CQ602" s="61"/>
      <c r="CR602" s="61"/>
      <c r="CS602" s="61"/>
      <c r="CT602" s="61"/>
      <c r="CU602" s="61"/>
      <c r="CV602" s="61"/>
    </row>
    <row r="603" spans="1:100" ht="38.4" customHeight="1" x14ac:dyDescent="0.3">
      <c r="A603" s="3">
        <v>600</v>
      </c>
      <c r="B603" s="7">
        <v>63043</v>
      </c>
      <c r="C603" s="41" t="s">
        <v>358</v>
      </c>
      <c r="D603" s="41"/>
      <c r="E603" s="41"/>
      <c r="F603" s="41"/>
      <c r="G603" s="41"/>
      <c r="H603" s="41"/>
      <c r="I603" s="3">
        <v>7.5</v>
      </c>
      <c r="J603" s="3">
        <f t="shared" si="115"/>
        <v>3</v>
      </c>
      <c r="K603" s="3">
        <v>7.5</v>
      </c>
      <c r="L603" s="3">
        <f t="shared" si="116"/>
        <v>3</v>
      </c>
      <c r="M603" s="3">
        <v>40</v>
      </c>
      <c r="N603" s="3">
        <f t="shared" si="122"/>
        <v>16</v>
      </c>
      <c r="O603" s="3">
        <v>20</v>
      </c>
      <c r="P603" s="3">
        <f t="shared" si="117"/>
        <v>12</v>
      </c>
      <c r="Q603" s="3">
        <v>10</v>
      </c>
      <c r="R603" s="3">
        <f t="shared" si="118"/>
        <v>6</v>
      </c>
      <c r="S603" s="3">
        <v>20</v>
      </c>
      <c r="T603" s="3">
        <f t="shared" si="119"/>
        <v>12</v>
      </c>
      <c r="U603" s="3">
        <f t="shared" si="120"/>
        <v>52</v>
      </c>
      <c r="V603" s="3"/>
      <c r="W603" s="6"/>
      <c r="X603" s="3">
        <f t="shared" ref="X603:X607" si="125">+V603+W603</f>
        <v>0</v>
      </c>
      <c r="Y603" s="3">
        <v>0</v>
      </c>
      <c r="Z603" s="3">
        <f t="shared" si="121"/>
        <v>52</v>
      </c>
      <c r="AA603" s="10">
        <v>125864</v>
      </c>
      <c r="AB603" s="10"/>
      <c r="AC603" s="10">
        <f t="shared" si="114"/>
        <v>62932</v>
      </c>
      <c r="AD603" s="1"/>
      <c r="AE603" s="1"/>
      <c r="AF603" s="1"/>
      <c r="AG603" s="1"/>
      <c r="AH603" s="35" t="s">
        <v>665</v>
      </c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  <c r="BX603" s="61"/>
      <c r="BY603" s="61"/>
      <c r="BZ603" s="61"/>
      <c r="CA603" s="61"/>
      <c r="CB603" s="61"/>
      <c r="CC603" s="61"/>
      <c r="CD603" s="61"/>
      <c r="CE603" s="61"/>
      <c r="CF603" s="61"/>
      <c r="CG603" s="61"/>
      <c r="CH603" s="61"/>
      <c r="CI603" s="61"/>
      <c r="CJ603" s="61"/>
      <c r="CK603" s="61"/>
      <c r="CL603" s="61"/>
      <c r="CM603" s="61"/>
      <c r="CN603" s="61"/>
      <c r="CO603" s="61"/>
      <c r="CP603" s="61"/>
      <c r="CQ603" s="61"/>
      <c r="CR603" s="61"/>
      <c r="CS603" s="61"/>
      <c r="CT603" s="61"/>
      <c r="CU603" s="61"/>
      <c r="CV603" s="61"/>
    </row>
    <row r="604" spans="1:100" ht="38.4" customHeight="1" x14ac:dyDescent="0.3">
      <c r="A604" s="3">
        <v>601</v>
      </c>
      <c r="B604" s="7">
        <v>63329</v>
      </c>
      <c r="C604" s="41" t="s">
        <v>425</v>
      </c>
      <c r="D604" s="41"/>
      <c r="E604" s="41"/>
      <c r="F604" s="41"/>
      <c r="G604" s="41"/>
      <c r="H604" s="41"/>
      <c r="I604" s="3">
        <v>15</v>
      </c>
      <c r="J604" s="3">
        <f t="shared" si="115"/>
        <v>6</v>
      </c>
      <c r="K604" s="3">
        <v>15</v>
      </c>
      <c r="L604" s="3">
        <f t="shared" si="116"/>
        <v>6</v>
      </c>
      <c r="M604" s="3">
        <v>40</v>
      </c>
      <c r="N604" s="3">
        <f t="shared" si="122"/>
        <v>16</v>
      </c>
      <c r="O604" s="3">
        <v>10</v>
      </c>
      <c r="P604" s="3">
        <f t="shared" si="117"/>
        <v>6</v>
      </c>
      <c r="Q604" s="3">
        <v>10</v>
      </c>
      <c r="R604" s="3">
        <f t="shared" si="118"/>
        <v>6</v>
      </c>
      <c r="S604" s="3">
        <v>20</v>
      </c>
      <c r="T604" s="3">
        <f t="shared" si="119"/>
        <v>12</v>
      </c>
      <c r="U604" s="3">
        <f t="shared" si="120"/>
        <v>52</v>
      </c>
      <c r="V604" s="3"/>
      <c r="W604" s="6"/>
      <c r="X604" s="3">
        <f t="shared" si="125"/>
        <v>0</v>
      </c>
      <c r="Y604" s="3">
        <v>0</v>
      </c>
      <c r="Z604" s="3">
        <f t="shared" si="121"/>
        <v>52</v>
      </c>
      <c r="AA604" s="10">
        <v>78582.87</v>
      </c>
      <c r="AB604" s="10"/>
      <c r="AC604" s="10">
        <f t="shared" si="114"/>
        <v>39291.434999999998</v>
      </c>
      <c r="AD604" s="1"/>
      <c r="AE604" s="1"/>
      <c r="AF604" s="1"/>
      <c r="AG604" s="1"/>
      <c r="AH604" s="35" t="s">
        <v>665</v>
      </c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  <c r="BK604" s="61"/>
      <c r="BL604" s="61"/>
      <c r="BM604" s="61"/>
      <c r="BN604" s="61"/>
      <c r="BO604" s="61"/>
      <c r="BP604" s="61"/>
      <c r="BQ604" s="61"/>
      <c r="BR604" s="61"/>
      <c r="BS604" s="61"/>
      <c r="BT604" s="61"/>
      <c r="BU604" s="61"/>
      <c r="BV604" s="61"/>
      <c r="BW604" s="61"/>
      <c r="BX604" s="61"/>
      <c r="BY604" s="61"/>
      <c r="BZ604" s="61"/>
      <c r="CA604" s="61"/>
      <c r="CB604" s="61"/>
      <c r="CC604" s="61"/>
      <c r="CD604" s="61"/>
      <c r="CE604" s="61"/>
      <c r="CF604" s="61"/>
      <c r="CG604" s="61"/>
      <c r="CH604" s="61"/>
      <c r="CI604" s="61"/>
      <c r="CJ604" s="61"/>
      <c r="CK604" s="61"/>
      <c r="CL604" s="61"/>
      <c r="CM604" s="61"/>
      <c r="CN604" s="61"/>
      <c r="CO604" s="61"/>
      <c r="CP604" s="61"/>
      <c r="CQ604" s="61"/>
      <c r="CR604" s="61"/>
      <c r="CS604" s="61"/>
      <c r="CT604" s="61"/>
      <c r="CU604" s="61"/>
      <c r="CV604" s="61"/>
    </row>
    <row r="605" spans="1:100" ht="38.4" customHeight="1" x14ac:dyDescent="0.3">
      <c r="A605" s="3">
        <v>602</v>
      </c>
      <c r="B605" s="7">
        <v>63495</v>
      </c>
      <c r="C605" s="41" t="s">
        <v>496</v>
      </c>
      <c r="D605" s="41"/>
      <c r="E605" s="41"/>
      <c r="F605" s="41"/>
      <c r="G605" s="41"/>
      <c r="H605" s="41"/>
      <c r="I605" s="3">
        <v>15</v>
      </c>
      <c r="J605" s="3">
        <f t="shared" si="115"/>
        <v>6</v>
      </c>
      <c r="K605" s="3">
        <v>15</v>
      </c>
      <c r="L605" s="3">
        <f t="shared" si="116"/>
        <v>6</v>
      </c>
      <c r="M605" s="3">
        <v>40</v>
      </c>
      <c r="N605" s="3">
        <f t="shared" si="122"/>
        <v>16</v>
      </c>
      <c r="O605" s="3">
        <v>10</v>
      </c>
      <c r="P605" s="3">
        <f t="shared" si="117"/>
        <v>6</v>
      </c>
      <c r="Q605" s="3">
        <v>10</v>
      </c>
      <c r="R605" s="3">
        <f t="shared" si="118"/>
        <v>6</v>
      </c>
      <c r="S605" s="3">
        <v>20</v>
      </c>
      <c r="T605" s="3">
        <f t="shared" si="119"/>
        <v>12</v>
      </c>
      <c r="U605" s="3">
        <f t="shared" si="120"/>
        <v>52</v>
      </c>
      <c r="V605" s="3"/>
      <c r="W605" s="6"/>
      <c r="X605" s="3">
        <f t="shared" si="125"/>
        <v>0</v>
      </c>
      <c r="Y605" s="3">
        <v>0</v>
      </c>
      <c r="Z605" s="3">
        <f t="shared" si="121"/>
        <v>52</v>
      </c>
      <c r="AA605" s="10">
        <v>338922.5</v>
      </c>
      <c r="AB605" s="10"/>
      <c r="AC605" s="10">
        <f t="shared" si="114"/>
        <v>169461.25</v>
      </c>
      <c r="AD605" s="1"/>
      <c r="AE605" s="1"/>
      <c r="AF605" s="1"/>
      <c r="AG605" s="1"/>
      <c r="AH605" s="35" t="s">
        <v>665</v>
      </c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  <c r="BK605" s="61"/>
      <c r="BL605" s="61"/>
      <c r="BM605" s="61"/>
      <c r="BN605" s="61"/>
      <c r="BO605" s="61"/>
      <c r="BP605" s="61"/>
      <c r="BQ605" s="61"/>
      <c r="BR605" s="61"/>
      <c r="BS605" s="61"/>
      <c r="BT605" s="61"/>
      <c r="BU605" s="61"/>
      <c r="BV605" s="61"/>
      <c r="BW605" s="61"/>
      <c r="BX605" s="61"/>
      <c r="BY605" s="61"/>
      <c r="BZ605" s="61"/>
      <c r="CA605" s="61"/>
      <c r="CB605" s="61"/>
      <c r="CC605" s="61"/>
      <c r="CD605" s="61"/>
      <c r="CE605" s="61"/>
      <c r="CF605" s="61"/>
      <c r="CG605" s="61"/>
      <c r="CH605" s="61"/>
      <c r="CI605" s="61"/>
      <c r="CJ605" s="61"/>
      <c r="CK605" s="61"/>
      <c r="CL605" s="61"/>
      <c r="CM605" s="61"/>
      <c r="CN605" s="61"/>
      <c r="CO605" s="61"/>
      <c r="CP605" s="61"/>
      <c r="CQ605" s="61"/>
      <c r="CR605" s="61"/>
      <c r="CS605" s="61"/>
      <c r="CT605" s="61"/>
      <c r="CU605" s="61"/>
      <c r="CV605" s="61"/>
    </row>
    <row r="606" spans="1:100" ht="38.4" customHeight="1" x14ac:dyDescent="0.3">
      <c r="A606" s="6">
        <v>603</v>
      </c>
      <c r="B606" s="7">
        <v>63568</v>
      </c>
      <c r="C606" s="41" t="s">
        <v>530</v>
      </c>
      <c r="D606" s="41"/>
      <c r="E606" s="41"/>
      <c r="F606" s="41"/>
      <c r="G606" s="41"/>
      <c r="H606" s="41"/>
      <c r="I606" s="3">
        <v>15</v>
      </c>
      <c r="J606" s="3">
        <f t="shared" si="115"/>
        <v>6</v>
      </c>
      <c r="K606" s="3">
        <v>15</v>
      </c>
      <c r="L606" s="3">
        <f t="shared" si="116"/>
        <v>6</v>
      </c>
      <c r="M606" s="3">
        <v>40</v>
      </c>
      <c r="N606" s="3">
        <f t="shared" si="122"/>
        <v>16</v>
      </c>
      <c r="O606" s="3">
        <v>10</v>
      </c>
      <c r="P606" s="3">
        <f t="shared" si="117"/>
        <v>6</v>
      </c>
      <c r="Q606" s="3">
        <v>10</v>
      </c>
      <c r="R606" s="3">
        <f t="shared" si="118"/>
        <v>6</v>
      </c>
      <c r="S606" s="3">
        <v>20</v>
      </c>
      <c r="T606" s="3">
        <f t="shared" si="119"/>
        <v>12</v>
      </c>
      <c r="U606" s="3">
        <f t="shared" si="120"/>
        <v>52</v>
      </c>
      <c r="V606" s="3"/>
      <c r="W606" s="6"/>
      <c r="X606" s="3">
        <f t="shared" si="125"/>
        <v>0</v>
      </c>
      <c r="Y606" s="3">
        <v>0</v>
      </c>
      <c r="Z606" s="3">
        <f t="shared" si="121"/>
        <v>52</v>
      </c>
      <c r="AA606" s="10">
        <v>498453.2</v>
      </c>
      <c r="AB606" s="10"/>
      <c r="AC606" s="10">
        <f t="shared" si="114"/>
        <v>249226.6</v>
      </c>
      <c r="AD606" s="1"/>
      <c r="AE606" s="1"/>
      <c r="AF606" s="1"/>
      <c r="AG606" s="1"/>
      <c r="AH606" s="35" t="s">
        <v>665</v>
      </c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  <c r="BK606" s="61"/>
      <c r="BL606" s="61"/>
      <c r="BM606" s="61"/>
      <c r="BN606" s="61"/>
      <c r="BO606" s="61"/>
      <c r="BP606" s="61"/>
      <c r="BQ606" s="61"/>
      <c r="BR606" s="61"/>
      <c r="BS606" s="61"/>
      <c r="BT606" s="61"/>
      <c r="BU606" s="61"/>
      <c r="BV606" s="61"/>
      <c r="BW606" s="61"/>
      <c r="BX606" s="61"/>
      <c r="BY606" s="61"/>
      <c r="BZ606" s="61"/>
      <c r="CA606" s="61"/>
      <c r="CB606" s="61"/>
      <c r="CC606" s="61"/>
      <c r="CD606" s="61"/>
      <c r="CE606" s="61"/>
      <c r="CF606" s="61"/>
      <c r="CG606" s="61"/>
      <c r="CH606" s="61"/>
      <c r="CI606" s="61"/>
      <c r="CJ606" s="61"/>
      <c r="CK606" s="61"/>
      <c r="CL606" s="61"/>
      <c r="CM606" s="61"/>
      <c r="CN606" s="61"/>
      <c r="CO606" s="61"/>
      <c r="CP606" s="61"/>
      <c r="CQ606" s="61"/>
      <c r="CR606" s="61"/>
      <c r="CS606" s="61"/>
      <c r="CT606" s="61"/>
      <c r="CU606" s="61"/>
      <c r="CV606" s="61"/>
    </row>
    <row r="607" spans="1:100" ht="38.4" customHeight="1" x14ac:dyDescent="0.3">
      <c r="A607" s="3">
        <v>604</v>
      </c>
      <c r="B607" s="7">
        <v>63635</v>
      </c>
      <c r="C607" s="40" t="s">
        <v>559</v>
      </c>
      <c r="D607" s="40"/>
      <c r="E607" s="40"/>
      <c r="F607" s="40"/>
      <c r="G607" s="40"/>
      <c r="H607" s="40"/>
      <c r="I607" s="3">
        <v>15</v>
      </c>
      <c r="J607" s="3">
        <f t="shared" si="115"/>
        <v>6</v>
      </c>
      <c r="K607" s="3">
        <v>15</v>
      </c>
      <c r="L607" s="3">
        <f t="shared" si="116"/>
        <v>6</v>
      </c>
      <c r="M607" s="3">
        <v>40</v>
      </c>
      <c r="N607" s="3">
        <f t="shared" si="122"/>
        <v>16</v>
      </c>
      <c r="O607" s="3">
        <v>10</v>
      </c>
      <c r="P607" s="3">
        <f t="shared" si="117"/>
        <v>6</v>
      </c>
      <c r="Q607" s="3">
        <v>10</v>
      </c>
      <c r="R607" s="3">
        <f t="shared" si="118"/>
        <v>6</v>
      </c>
      <c r="S607" s="3">
        <v>20</v>
      </c>
      <c r="T607" s="3">
        <f t="shared" si="119"/>
        <v>12</v>
      </c>
      <c r="U607" s="3">
        <f t="shared" si="120"/>
        <v>52</v>
      </c>
      <c r="V607" s="3"/>
      <c r="W607" s="6"/>
      <c r="X607" s="3">
        <f t="shared" si="125"/>
        <v>0</v>
      </c>
      <c r="Y607" s="3">
        <v>0</v>
      </c>
      <c r="Z607" s="3">
        <f t="shared" si="121"/>
        <v>52</v>
      </c>
      <c r="AA607" s="10">
        <v>50853</v>
      </c>
      <c r="AB607" s="10"/>
      <c r="AC607" s="10">
        <f t="shared" si="114"/>
        <v>25426.5</v>
      </c>
      <c r="AD607" s="1"/>
      <c r="AE607" s="1"/>
      <c r="AF607" s="1"/>
      <c r="AG607" s="1"/>
      <c r="AH607" s="35" t="s">
        <v>665</v>
      </c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  <c r="BK607" s="61"/>
      <c r="BL607" s="61"/>
      <c r="BM607" s="61"/>
      <c r="BN607" s="61"/>
      <c r="BO607" s="61"/>
      <c r="BP607" s="61"/>
      <c r="BQ607" s="61"/>
      <c r="BR607" s="61"/>
      <c r="BS607" s="61"/>
      <c r="BT607" s="61"/>
      <c r="BU607" s="61"/>
      <c r="BV607" s="61"/>
      <c r="BW607" s="61"/>
      <c r="BX607" s="61"/>
      <c r="BY607" s="61"/>
      <c r="BZ607" s="61"/>
      <c r="CA607" s="61"/>
      <c r="CB607" s="61"/>
      <c r="CC607" s="61"/>
      <c r="CD607" s="61"/>
      <c r="CE607" s="61"/>
      <c r="CF607" s="61"/>
      <c r="CG607" s="61"/>
      <c r="CH607" s="61"/>
      <c r="CI607" s="61"/>
      <c r="CJ607" s="61"/>
      <c r="CK607" s="61"/>
      <c r="CL607" s="61"/>
      <c r="CM607" s="61"/>
      <c r="CN607" s="61"/>
      <c r="CO607" s="61"/>
      <c r="CP607" s="61"/>
      <c r="CQ607" s="61"/>
      <c r="CR607" s="61"/>
      <c r="CS607" s="61"/>
      <c r="CT607" s="61"/>
      <c r="CU607" s="61"/>
      <c r="CV607" s="61"/>
    </row>
    <row r="608" spans="1:100" ht="38.4" customHeight="1" x14ac:dyDescent="0.3">
      <c r="A608" s="3">
        <v>605</v>
      </c>
      <c r="B608" s="7">
        <v>62957</v>
      </c>
      <c r="C608" s="40" t="s">
        <v>47</v>
      </c>
      <c r="D608" s="40"/>
      <c r="E608" s="40"/>
      <c r="F608" s="40"/>
      <c r="G608" s="40"/>
      <c r="H608" s="40"/>
      <c r="I608" s="3">
        <v>7.5</v>
      </c>
      <c r="J608" s="3">
        <f t="shared" si="115"/>
        <v>3</v>
      </c>
      <c r="K608" s="3">
        <v>22</v>
      </c>
      <c r="L608" s="3">
        <f t="shared" si="116"/>
        <v>8.8000000000000007</v>
      </c>
      <c r="M608" s="3">
        <v>40</v>
      </c>
      <c r="N608" s="3">
        <f t="shared" si="122"/>
        <v>16</v>
      </c>
      <c r="O608" s="3">
        <v>10</v>
      </c>
      <c r="P608" s="3">
        <f t="shared" si="117"/>
        <v>6</v>
      </c>
      <c r="Q608" s="3">
        <v>10</v>
      </c>
      <c r="R608" s="3">
        <f t="shared" si="118"/>
        <v>6</v>
      </c>
      <c r="S608" s="3">
        <v>20</v>
      </c>
      <c r="T608" s="3">
        <f t="shared" si="119"/>
        <v>12</v>
      </c>
      <c r="U608" s="3">
        <f t="shared" si="120"/>
        <v>51.8</v>
      </c>
      <c r="V608" s="3"/>
      <c r="W608" s="6"/>
      <c r="X608" s="3">
        <v>0</v>
      </c>
      <c r="Y608" s="3">
        <v>0</v>
      </c>
      <c r="Z608" s="3">
        <f t="shared" si="121"/>
        <v>51.8</v>
      </c>
      <c r="AA608" s="10">
        <v>94075.5</v>
      </c>
      <c r="AB608" s="10"/>
      <c r="AC608" s="10">
        <f t="shared" si="114"/>
        <v>47037.75</v>
      </c>
      <c r="AD608" s="1"/>
      <c r="AE608" s="1"/>
      <c r="AF608" s="1"/>
      <c r="AG608" s="1"/>
      <c r="AH608" s="35" t="s">
        <v>665</v>
      </c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  <c r="BK608" s="61"/>
      <c r="BL608" s="61"/>
      <c r="BM608" s="61"/>
      <c r="BN608" s="61"/>
      <c r="BO608" s="61"/>
      <c r="BP608" s="61"/>
      <c r="BQ608" s="61"/>
      <c r="BR608" s="61"/>
      <c r="BS608" s="61"/>
      <c r="BT608" s="61"/>
      <c r="BU608" s="61"/>
      <c r="BV608" s="61"/>
      <c r="BW608" s="61"/>
      <c r="BX608" s="61"/>
      <c r="BY608" s="61"/>
      <c r="BZ608" s="61"/>
      <c r="CA608" s="61"/>
      <c r="CB608" s="61"/>
      <c r="CC608" s="61"/>
      <c r="CD608" s="61"/>
      <c r="CE608" s="61"/>
      <c r="CF608" s="61"/>
      <c r="CG608" s="61"/>
      <c r="CH608" s="61"/>
      <c r="CI608" s="61"/>
      <c r="CJ608" s="61"/>
      <c r="CK608" s="61"/>
      <c r="CL608" s="61"/>
      <c r="CM608" s="61"/>
      <c r="CN608" s="61"/>
      <c r="CO608" s="61"/>
      <c r="CP608" s="61"/>
      <c r="CQ608" s="61"/>
      <c r="CR608" s="61"/>
      <c r="CS608" s="61"/>
      <c r="CT608" s="61"/>
      <c r="CU608" s="61"/>
      <c r="CV608" s="61"/>
    </row>
    <row r="609" spans="1:100" ht="38.4" customHeight="1" x14ac:dyDescent="0.3">
      <c r="A609" s="3">
        <v>606</v>
      </c>
      <c r="B609" s="7">
        <v>63131</v>
      </c>
      <c r="C609" s="40" t="s">
        <v>61</v>
      </c>
      <c r="D609" s="40"/>
      <c r="E609" s="40"/>
      <c r="F609" s="40"/>
      <c r="G609" s="40"/>
      <c r="H609" s="40"/>
      <c r="I609" s="3">
        <v>7.5</v>
      </c>
      <c r="J609" s="3">
        <f t="shared" si="115"/>
        <v>3</v>
      </c>
      <c r="K609" s="3">
        <v>22</v>
      </c>
      <c r="L609" s="3">
        <f t="shared" si="116"/>
        <v>8.8000000000000007</v>
      </c>
      <c r="M609" s="3">
        <v>40</v>
      </c>
      <c r="N609" s="3">
        <f t="shared" si="122"/>
        <v>16</v>
      </c>
      <c r="O609" s="3">
        <v>10</v>
      </c>
      <c r="P609" s="3">
        <f t="shared" si="117"/>
        <v>6</v>
      </c>
      <c r="Q609" s="3">
        <v>10</v>
      </c>
      <c r="R609" s="3">
        <f t="shared" si="118"/>
        <v>6</v>
      </c>
      <c r="S609" s="3">
        <v>20</v>
      </c>
      <c r="T609" s="3">
        <f t="shared" si="119"/>
        <v>12</v>
      </c>
      <c r="U609" s="3">
        <f t="shared" si="120"/>
        <v>51.8</v>
      </c>
      <c r="V609" s="3"/>
      <c r="W609" s="6"/>
      <c r="X609" s="3">
        <v>0</v>
      </c>
      <c r="Y609" s="3">
        <v>0</v>
      </c>
      <c r="Z609" s="3">
        <f t="shared" si="121"/>
        <v>51.8</v>
      </c>
      <c r="AA609" s="10">
        <v>96373.92</v>
      </c>
      <c r="AB609" s="10"/>
      <c r="AC609" s="10">
        <f t="shared" ref="AC609:AC643" si="126">AA609/2</f>
        <v>48186.96</v>
      </c>
      <c r="AD609" s="1"/>
      <c r="AE609" s="1"/>
      <c r="AF609" s="1"/>
      <c r="AG609" s="1"/>
      <c r="AH609" s="35" t="s">
        <v>665</v>
      </c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  <c r="BK609" s="61"/>
      <c r="BL609" s="61"/>
      <c r="BM609" s="61"/>
      <c r="BN609" s="61"/>
      <c r="BO609" s="61"/>
      <c r="BP609" s="61"/>
      <c r="BQ609" s="61"/>
      <c r="BR609" s="61"/>
      <c r="BS609" s="61"/>
      <c r="BT609" s="61"/>
      <c r="BU609" s="61"/>
      <c r="BV609" s="61"/>
      <c r="BW609" s="61"/>
      <c r="BX609" s="61"/>
      <c r="BY609" s="61"/>
      <c r="BZ609" s="61"/>
      <c r="CA609" s="61"/>
      <c r="CB609" s="61"/>
      <c r="CC609" s="61"/>
      <c r="CD609" s="61"/>
      <c r="CE609" s="61"/>
      <c r="CF609" s="61"/>
      <c r="CG609" s="61"/>
      <c r="CH609" s="61"/>
      <c r="CI609" s="61"/>
      <c r="CJ609" s="61"/>
      <c r="CK609" s="61"/>
      <c r="CL609" s="61"/>
      <c r="CM609" s="61"/>
      <c r="CN609" s="61"/>
      <c r="CO609" s="61"/>
      <c r="CP609" s="61"/>
      <c r="CQ609" s="61"/>
      <c r="CR609" s="61"/>
      <c r="CS609" s="61"/>
      <c r="CT609" s="61"/>
      <c r="CU609" s="61"/>
      <c r="CV609" s="61"/>
    </row>
    <row r="610" spans="1:100" ht="38.4" customHeight="1" x14ac:dyDescent="0.3">
      <c r="A610" s="6">
        <v>607</v>
      </c>
      <c r="B610" s="7">
        <v>63608</v>
      </c>
      <c r="C610" s="40" t="s">
        <v>101</v>
      </c>
      <c r="D610" s="40"/>
      <c r="E610" s="40"/>
      <c r="F610" s="40"/>
      <c r="G610" s="40"/>
      <c r="H610" s="40"/>
      <c r="I610" s="3">
        <v>7.5</v>
      </c>
      <c r="J610" s="3">
        <f t="shared" si="115"/>
        <v>3</v>
      </c>
      <c r="K610" s="3">
        <v>22</v>
      </c>
      <c r="L610" s="3">
        <f t="shared" si="116"/>
        <v>8.8000000000000007</v>
      </c>
      <c r="M610" s="3">
        <v>40</v>
      </c>
      <c r="N610" s="3">
        <f t="shared" si="122"/>
        <v>16</v>
      </c>
      <c r="O610" s="3">
        <v>10</v>
      </c>
      <c r="P610" s="3">
        <f t="shared" si="117"/>
        <v>6</v>
      </c>
      <c r="Q610" s="3">
        <v>10</v>
      </c>
      <c r="R610" s="3">
        <f t="shared" si="118"/>
        <v>6</v>
      </c>
      <c r="S610" s="3">
        <v>20</v>
      </c>
      <c r="T610" s="3">
        <f t="shared" si="119"/>
        <v>12</v>
      </c>
      <c r="U610" s="3">
        <f t="shared" si="120"/>
        <v>51.8</v>
      </c>
      <c r="V610" s="3"/>
      <c r="W610" s="6"/>
      <c r="X610" s="3">
        <v>0</v>
      </c>
      <c r="Y610" s="3">
        <v>0</v>
      </c>
      <c r="Z610" s="3">
        <f t="shared" si="121"/>
        <v>51.8</v>
      </c>
      <c r="AA610" s="10">
        <v>42820</v>
      </c>
      <c r="AB610" s="10"/>
      <c r="AC610" s="10">
        <f t="shared" si="126"/>
        <v>21410</v>
      </c>
      <c r="AD610" s="1"/>
      <c r="AE610" s="1"/>
      <c r="AF610" s="1"/>
      <c r="AG610" s="1"/>
      <c r="AH610" s="35" t="s">
        <v>665</v>
      </c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  <c r="BK610" s="61"/>
      <c r="BL610" s="61"/>
      <c r="BM610" s="61"/>
      <c r="BN610" s="61"/>
      <c r="BO610" s="61"/>
      <c r="BP610" s="61"/>
      <c r="BQ610" s="61"/>
      <c r="BR610" s="61"/>
      <c r="BS610" s="61"/>
      <c r="BT610" s="61"/>
      <c r="BU610" s="61"/>
      <c r="BV610" s="61"/>
      <c r="BW610" s="61"/>
      <c r="BX610" s="61"/>
      <c r="BY610" s="61"/>
      <c r="BZ610" s="61"/>
      <c r="CA610" s="61"/>
      <c r="CB610" s="61"/>
      <c r="CC610" s="61"/>
      <c r="CD610" s="61"/>
      <c r="CE610" s="61"/>
      <c r="CF610" s="61"/>
      <c r="CG610" s="61"/>
      <c r="CH610" s="61"/>
      <c r="CI610" s="61"/>
      <c r="CJ610" s="61"/>
      <c r="CK610" s="61"/>
      <c r="CL610" s="61"/>
      <c r="CM610" s="61"/>
      <c r="CN610" s="61"/>
      <c r="CO610" s="61"/>
      <c r="CP610" s="61"/>
      <c r="CQ610" s="61"/>
      <c r="CR610" s="61"/>
      <c r="CS610" s="61"/>
      <c r="CT610" s="61"/>
      <c r="CU610" s="61"/>
      <c r="CV610" s="61"/>
    </row>
    <row r="611" spans="1:100" ht="38.4" customHeight="1" x14ac:dyDescent="0.3">
      <c r="A611" s="3">
        <v>608</v>
      </c>
      <c r="B611" s="7">
        <v>63454</v>
      </c>
      <c r="C611" s="40" t="s">
        <v>474</v>
      </c>
      <c r="D611" s="40"/>
      <c r="E611" s="40"/>
      <c r="F611" s="40"/>
      <c r="G611" s="40"/>
      <c r="H611" s="40"/>
      <c r="I611" s="3">
        <v>7.5</v>
      </c>
      <c r="J611" s="3">
        <f t="shared" ref="J611:J643" si="127">I611/100*40</f>
        <v>3</v>
      </c>
      <c r="K611" s="3">
        <v>22</v>
      </c>
      <c r="L611" s="3">
        <f t="shared" ref="L611:L643" si="128">K611/100*40</f>
        <v>8.8000000000000007</v>
      </c>
      <c r="M611" s="3">
        <v>40</v>
      </c>
      <c r="N611" s="3">
        <f t="shared" si="122"/>
        <v>16</v>
      </c>
      <c r="O611" s="3">
        <v>10</v>
      </c>
      <c r="P611" s="3">
        <f t="shared" ref="P611:P643" si="129">O611/100*60</f>
        <v>6</v>
      </c>
      <c r="Q611" s="3">
        <v>10</v>
      </c>
      <c r="R611" s="3">
        <f t="shared" ref="R611:R643" si="130">Q611/100*60</f>
        <v>6</v>
      </c>
      <c r="S611" s="3">
        <v>20</v>
      </c>
      <c r="T611" s="3">
        <f t="shared" ref="T611:T643" si="131">S611/100*60</f>
        <v>12</v>
      </c>
      <c r="U611" s="3">
        <f t="shared" ref="U611:U643" si="132">J611+L611+N611+P611+R611+T611</f>
        <v>51.8</v>
      </c>
      <c r="V611" s="3"/>
      <c r="W611" s="6"/>
      <c r="X611" s="3">
        <f>+V611+W611</f>
        <v>0</v>
      </c>
      <c r="Y611" s="3">
        <v>0</v>
      </c>
      <c r="Z611" s="3">
        <f t="shared" ref="Z611:Z643" si="133">Y611+X611+U611</f>
        <v>51.8</v>
      </c>
      <c r="AA611" s="10">
        <v>40100</v>
      </c>
      <c r="AB611" s="10"/>
      <c r="AC611" s="10">
        <f t="shared" si="126"/>
        <v>20050</v>
      </c>
      <c r="AD611" s="1"/>
      <c r="AE611" s="1"/>
      <c r="AF611" s="1"/>
      <c r="AG611" s="1"/>
      <c r="AH611" s="35" t="s">
        <v>665</v>
      </c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  <c r="BK611" s="61"/>
      <c r="BL611" s="61"/>
      <c r="BM611" s="61"/>
      <c r="BN611" s="61"/>
      <c r="BO611" s="61"/>
      <c r="BP611" s="61"/>
      <c r="BQ611" s="61"/>
      <c r="BR611" s="61"/>
      <c r="BS611" s="61"/>
      <c r="BT611" s="61"/>
      <c r="BU611" s="61"/>
      <c r="BV611" s="61"/>
      <c r="BW611" s="61"/>
      <c r="BX611" s="61"/>
      <c r="BY611" s="61"/>
      <c r="BZ611" s="61"/>
      <c r="CA611" s="61"/>
      <c r="CB611" s="61"/>
      <c r="CC611" s="61"/>
      <c r="CD611" s="61"/>
      <c r="CE611" s="61"/>
      <c r="CF611" s="61"/>
      <c r="CG611" s="61"/>
      <c r="CH611" s="61"/>
      <c r="CI611" s="61"/>
      <c r="CJ611" s="61"/>
      <c r="CK611" s="61"/>
      <c r="CL611" s="61"/>
      <c r="CM611" s="61"/>
      <c r="CN611" s="61"/>
      <c r="CO611" s="61"/>
      <c r="CP611" s="61"/>
      <c r="CQ611" s="61"/>
      <c r="CR611" s="61"/>
      <c r="CS611" s="61"/>
      <c r="CT611" s="61"/>
      <c r="CU611" s="61"/>
      <c r="CV611" s="61"/>
    </row>
    <row r="612" spans="1:100" ht="38.4" customHeight="1" x14ac:dyDescent="0.3">
      <c r="A612" s="3">
        <v>609</v>
      </c>
      <c r="B612" s="7">
        <v>63490</v>
      </c>
      <c r="C612" s="40" t="s">
        <v>494</v>
      </c>
      <c r="D612" s="40"/>
      <c r="E612" s="40"/>
      <c r="F612" s="40"/>
      <c r="G612" s="40"/>
      <c r="H612" s="40"/>
      <c r="I612" s="3">
        <v>7.5</v>
      </c>
      <c r="J612" s="3">
        <f t="shared" si="127"/>
        <v>3</v>
      </c>
      <c r="K612" s="3">
        <v>22</v>
      </c>
      <c r="L612" s="3">
        <f t="shared" si="128"/>
        <v>8.8000000000000007</v>
      </c>
      <c r="M612" s="3">
        <v>40</v>
      </c>
      <c r="N612" s="3">
        <f t="shared" si="122"/>
        <v>16</v>
      </c>
      <c r="O612" s="3">
        <v>10</v>
      </c>
      <c r="P612" s="3">
        <f t="shared" si="129"/>
        <v>6</v>
      </c>
      <c r="Q612" s="3">
        <v>10</v>
      </c>
      <c r="R612" s="3">
        <f t="shared" si="130"/>
        <v>6</v>
      </c>
      <c r="S612" s="3">
        <v>20</v>
      </c>
      <c r="T612" s="3">
        <f t="shared" si="131"/>
        <v>12</v>
      </c>
      <c r="U612" s="3">
        <f t="shared" si="132"/>
        <v>51.8</v>
      </c>
      <c r="V612" s="3"/>
      <c r="W612" s="6"/>
      <c r="X612" s="3">
        <f>+V612+W612</f>
        <v>0</v>
      </c>
      <c r="Y612" s="3">
        <v>0</v>
      </c>
      <c r="Z612" s="3">
        <f t="shared" si="133"/>
        <v>51.8</v>
      </c>
      <c r="AA612" s="10">
        <v>57918.81</v>
      </c>
      <c r="AB612" s="10"/>
      <c r="AC612" s="10">
        <f t="shared" si="126"/>
        <v>28959.404999999999</v>
      </c>
      <c r="AD612" s="1"/>
      <c r="AE612" s="1"/>
      <c r="AF612" s="1"/>
      <c r="AG612" s="1"/>
      <c r="AH612" s="35" t="s">
        <v>665</v>
      </c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  <c r="BK612" s="61"/>
      <c r="BL612" s="61"/>
      <c r="BM612" s="61"/>
      <c r="BN612" s="61"/>
      <c r="BO612" s="61"/>
      <c r="BP612" s="61"/>
      <c r="BQ612" s="61"/>
      <c r="BR612" s="61"/>
      <c r="BS612" s="61"/>
      <c r="BT612" s="61"/>
      <c r="BU612" s="61"/>
      <c r="BV612" s="61"/>
      <c r="BW612" s="61"/>
      <c r="BX612" s="61"/>
      <c r="BY612" s="61"/>
      <c r="BZ612" s="61"/>
      <c r="CA612" s="61"/>
      <c r="CB612" s="61"/>
      <c r="CC612" s="61"/>
      <c r="CD612" s="61"/>
      <c r="CE612" s="61"/>
      <c r="CF612" s="61"/>
      <c r="CG612" s="61"/>
      <c r="CH612" s="61"/>
      <c r="CI612" s="61"/>
      <c r="CJ612" s="61"/>
      <c r="CK612" s="61"/>
      <c r="CL612" s="61"/>
      <c r="CM612" s="61"/>
      <c r="CN612" s="61"/>
      <c r="CO612" s="61"/>
      <c r="CP612" s="61"/>
      <c r="CQ612" s="61"/>
      <c r="CR612" s="61"/>
      <c r="CS612" s="61"/>
      <c r="CT612" s="61"/>
      <c r="CU612" s="61"/>
      <c r="CV612" s="61"/>
    </row>
    <row r="613" spans="1:100" ht="38.4" customHeight="1" x14ac:dyDescent="0.3">
      <c r="A613" s="3">
        <v>610</v>
      </c>
      <c r="B613" s="7">
        <v>62822</v>
      </c>
      <c r="C613" s="40" t="s">
        <v>292</v>
      </c>
      <c r="D613" s="40"/>
      <c r="E613" s="40"/>
      <c r="F613" s="40"/>
      <c r="G613" s="40"/>
      <c r="H613" s="40"/>
      <c r="I613" s="3">
        <v>7.5</v>
      </c>
      <c r="J613" s="3">
        <f t="shared" si="127"/>
        <v>3</v>
      </c>
      <c r="K613" s="3">
        <v>15</v>
      </c>
      <c r="L613" s="3">
        <f t="shared" si="128"/>
        <v>6</v>
      </c>
      <c r="M613" s="3">
        <v>40</v>
      </c>
      <c r="N613" s="3">
        <f t="shared" si="122"/>
        <v>16</v>
      </c>
      <c r="O613" s="3">
        <v>10</v>
      </c>
      <c r="P613" s="3">
        <f t="shared" si="129"/>
        <v>6</v>
      </c>
      <c r="Q613" s="3">
        <v>10</v>
      </c>
      <c r="R613" s="3">
        <f t="shared" si="130"/>
        <v>6</v>
      </c>
      <c r="S613" s="3">
        <v>20</v>
      </c>
      <c r="T613" s="3">
        <f t="shared" si="131"/>
        <v>12</v>
      </c>
      <c r="U613" s="3">
        <f t="shared" si="132"/>
        <v>49</v>
      </c>
      <c r="V613" s="3" t="s">
        <v>20</v>
      </c>
      <c r="W613" s="3" t="s">
        <v>20</v>
      </c>
      <c r="X613" s="3">
        <v>2.5</v>
      </c>
      <c r="Y613" s="3">
        <v>0</v>
      </c>
      <c r="Z613" s="3">
        <f t="shared" si="133"/>
        <v>51.5</v>
      </c>
      <c r="AA613" s="10">
        <v>44626.3</v>
      </c>
      <c r="AB613" s="10"/>
      <c r="AC613" s="10">
        <f t="shared" si="126"/>
        <v>22313.15</v>
      </c>
      <c r="AD613" s="1"/>
      <c r="AE613" s="1"/>
      <c r="AF613" s="1"/>
      <c r="AG613" s="1"/>
      <c r="AH613" s="35" t="s">
        <v>665</v>
      </c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  <c r="BK613" s="61"/>
      <c r="BL613" s="61"/>
      <c r="BM613" s="61"/>
      <c r="BN613" s="61"/>
      <c r="BO613" s="61"/>
      <c r="BP613" s="61"/>
      <c r="BQ613" s="61"/>
      <c r="BR613" s="61"/>
      <c r="BS613" s="61"/>
      <c r="BT613" s="61"/>
      <c r="BU613" s="61"/>
      <c r="BV613" s="61"/>
      <c r="BW613" s="61"/>
      <c r="BX613" s="61"/>
      <c r="BY613" s="61"/>
      <c r="BZ613" s="61"/>
      <c r="CA613" s="61"/>
      <c r="CB613" s="61"/>
      <c r="CC613" s="61"/>
      <c r="CD613" s="61"/>
      <c r="CE613" s="61"/>
      <c r="CF613" s="61"/>
      <c r="CG613" s="61"/>
      <c r="CH613" s="61"/>
      <c r="CI613" s="61"/>
      <c r="CJ613" s="61"/>
      <c r="CK613" s="61"/>
      <c r="CL613" s="61"/>
      <c r="CM613" s="61"/>
      <c r="CN613" s="61"/>
      <c r="CO613" s="61"/>
      <c r="CP613" s="61"/>
      <c r="CQ613" s="61"/>
      <c r="CR613" s="61"/>
      <c r="CS613" s="61"/>
      <c r="CT613" s="61"/>
      <c r="CU613" s="61"/>
      <c r="CV613" s="61"/>
    </row>
    <row r="614" spans="1:100" ht="38.4" customHeight="1" x14ac:dyDescent="0.3">
      <c r="A614" s="6">
        <v>611</v>
      </c>
      <c r="B614" s="7">
        <v>62777</v>
      </c>
      <c r="C614" s="40" t="s">
        <v>279</v>
      </c>
      <c r="D614" s="40"/>
      <c r="E614" s="40"/>
      <c r="F614" s="40"/>
      <c r="G614" s="40"/>
      <c r="H614" s="40"/>
      <c r="I614" s="3">
        <v>7.5</v>
      </c>
      <c r="J614" s="3">
        <f t="shared" si="127"/>
        <v>3</v>
      </c>
      <c r="K614" s="3">
        <v>15</v>
      </c>
      <c r="L614" s="3">
        <f t="shared" si="128"/>
        <v>6</v>
      </c>
      <c r="M614" s="3">
        <v>30</v>
      </c>
      <c r="N614" s="3">
        <f t="shared" si="122"/>
        <v>12</v>
      </c>
      <c r="O614" s="3">
        <v>20</v>
      </c>
      <c r="P614" s="3">
        <f t="shared" si="129"/>
        <v>12</v>
      </c>
      <c r="Q614" s="3">
        <v>10</v>
      </c>
      <c r="R614" s="3">
        <f t="shared" si="130"/>
        <v>6</v>
      </c>
      <c r="S614" s="3">
        <v>20</v>
      </c>
      <c r="T614" s="3">
        <f t="shared" si="131"/>
        <v>12</v>
      </c>
      <c r="U614" s="3">
        <f t="shared" si="132"/>
        <v>51</v>
      </c>
      <c r="V614" s="3"/>
      <c r="W614" s="6"/>
      <c r="X614" s="3">
        <f t="shared" ref="X614:X622" si="134">+V614+W614</f>
        <v>0</v>
      </c>
      <c r="Y614" s="3">
        <v>0</v>
      </c>
      <c r="Z614" s="3">
        <f t="shared" si="133"/>
        <v>51</v>
      </c>
      <c r="AA614" s="10">
        <v>92500</v>
      </c>
      <c r="AB614" s="10"/>
      <c r="AC614" s="10">
        <f t="shared" si="126"/>
        <v>46250</v>
      </c>
      <c r="AD614" s="1"/>
      <c r="AE614" s="1"/>
      <c r="AF614" s="1"/>
      <c r="AG614" s="1"/>
      <c r="AH614" s="35" t="s">
        <v>665</v>
      </c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  <c r="BK614" s="61"/>
      <c r="BL614" s="61"/>
      <c r="BM614" s="61"/>
      <c r="BN614" s="61"/>
      <c r="BO614" s="61"/>
      <c r="BP614" s="61"/>
      <c r="BQ614" s="61"/>
      <c r="BR614" s="61"/>
      <c r="BS614" s="61"/>
      <c r="BT614" s="61"/>
      <c r="BU614" s="61"/>
      <c r="BV614" s="61"/>
      <c r="BW614" s="61"/>
      <c r="BX614" s="61"/>
      <c r="BY614" s="61"/>
      <c r="BZ614" s="61"/>
      <c r="CA614" s="61"/>
      <c r="CB614" s="61"/>
      <c r="CC614" s="61"/>
      <c r="CD614" s="61"/>
      <c r="CE614" s="61"/>
      <c r="CF614" s="61"/>
      <c r="CG614" s="61"/>
      <c r="CH614" s="61"/>
      <c r="CI614" s="61"/>
      <c r="CJ614" s="61"/>
      <c r="CK614" s="61"/>
      <c r="CL614" s="61"/>
      <c r="CM614" s="61"/>
      <c r="CN614" s="61"/>
      <c r="CO614" s="61"/>
      <c r="CP614" s="61"/>
      <c r="CQ614" s="61"/>
      <c r="CR614" s="61"/>
      <c r="CS614" s="61"/>
      <c r="CT614" s="61"/>
      <c r="CU614" s="61"/>
      <c r="CV614" s="61"/>
    </row>
    <row r="615" spans="1:100" ht="38.4" customHeight="1" x14ac:dyDescent="0.3">
      <c r="A615" s="3">
        <v>612</v>
      </c>
      <c r="B615" s="7">
        <v>63041</v>
      </c>
      <c r="C615" s="40" t="s">
        <v>357</v>
      </c>
      <c r="D615" s="40"/>
      <c r="E615" s="40"/>
      <c r="F615" s="40"/>
      <c r="G615" s="40"/>
      <c r="H615" s="40"/>
      <c r="I615" s="3">
        <v>7.5</v>
      </c>
      <c r="J615" s="3">
        <f t="shared" si="127"/>
        <v>3</v>
      </c>
      <c r="K615" s="3">
        <v>15</v>
      </c>
      <c r="L615" s="3">
        <f t="shared" si="128"/>
        <v>6</v>
      </c>
      <c r="M615" s="3">
        <v>30</v>
      </c>
      <c r="N615" s="3">
        <f t="shared" si="122"/>
        <v>12</v>
      </c>
      <c r="O615" s="3">
        <v>20</v>
      </c>
      <c r="P615" s="3">
        <f t="shared" si="129"/>
        <v>12</v>
      </c>
      <c r="Q615" s="3">
        <v>10</v>
      </c>
      <c r="R615" s="3">
        <f t="shared" si="130"/>
        <v>6</v>
      </c>
      <c r="S615" s="3">
        <v>20</v>
      </c>
      <c r="T615" s="3">
        <f t="shared" si="131"/>
        <v>12</v>
      </c>
      <c r="U615" s="3">
        <f t="shared" si="132"/>
        <v>51</v>
      </c>
      <c r="V615" s="3"/>
      <c r="W615" s="6"/>
      <c r="X615" s="3">
        <f t="shared" si="134"/>
        <v>0</v>
      </c>
      <c r="Y615" s="3">
        <v>0</v>
      </c>
      <c r="Z615" s="3">
        <f t="shared" si="133"/>
        <v>51</v>
      </c>
      <c r="AA615" s="10">
        <v>40370.620000000003</v>
      </c>
      <c r="AB615" s="10"/>
      <c r="AC615" s="10">
        <f t="shared" si="126"/>
        <v>20185.310000000001</v>
      </c>
      <c r="AD615" s="1"/>
      <c r="AE615" s="1"/>
      <c r="AF615" s="1"/>
      <c r="AG615" s="1"/>
      <c r="AH615" s="35" t="s">
        <v>665</v>
      </c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  <c r="BK615" s="61"/>
      <c r="BL615" s="61"/>
      <c r="BM615" s="61"/>
      <c r="BN615" s="61"/>
      <c r="BO615" s="61"/>
      <c r="BP615" s="61"/>
      <c r="BQ615" s="61"/>
      <c r="BR615" s="61"/>
      <c r="BS615" s="61"/>
      <c r="BT615" s="61"/>
      <c r="BU615" s="61"/>
      <c r="BV615" s="61"/>
      <c r="BW615" s="61"/>
      <c r="BX615" s="61"/>
      <c r="BY615" s="61"/>
      <c r="BZ615" s="61"/>
      <c r="CA615" s="61"/>
      <c r="CB615" s="61"/>
      <c r="CC615" s="61"/>
      <c r="CD615" s="61"/>
      <c r="CE615" s="61"/>
      <c r="CF615" s="61"/>
      <c r="CG615" s="61"/>
      <c r="CH615" s="61"/>
      <c r="CI615" s="61"/>
      <c r="CJ615" s="61"/>
      <c r="CK615" s="61"/>
      <c r="CL615" s="61"/>
      <c r="CM615" s="61"/>
      <c r="CN615" s="61"/>
      <c r="CO615" s="61"/>
      <c r="CP615" s="61"/>
      <c r="CQ615" s="61"/>
      <c r="CR615" s="61"/>
      <c r="CS615" s="61"/>
      <c r="CT615" s="61"/>
      <c r="CU615" s="61"/>
      <c r="CV615" s="61"/>
    </row>
    <row r="616" spans="1:100" ht="38.4" customHeight="1" x14ac:dyDescent="0.3">
      <c r="A616" s="3">
        <v>613</v>
      </c>
      <c r="B616" s="7">
        <v>63050</v>
      </c>
      <c r="C616" s="40" t="s">
        <v>362</v>
      </c>
      <c r="D616" s="40"/>
      <c r="E616" s="40"/>
      <c r="F616" s="40"/>
      <c r="G616" s="40"/>
      <c r="H616" s="40"/>
      <c r="I616" s="3">
        <v>7.5</v>
      </c>
      <c r="J616" s="3">
        <f t="shared" si="127"/>
        <v>3</v>
      </c>
      <c r="K616" s="3">
        <v>15</v>
      </c>
      <c r="L616" s="3">
        <f t="shared" si="128"/>
        <v>6</v>
      </c>
      <c r="M616" s="3">
        <v>30</v>
      </c>
      <c r="N616" s="3">
        <f t="shared" ref="N616:N643" si="135">M616/100*40</f>
        <v>12</v>
      </c>
      <c r="O616" s="3">
        <v>20</v>
      </c>
      <c r="P616" s="3">
        <f t="shared" si="129"/>
        <v>12</v>
      </c>
      <c r="Q616" s="3">
        <v>10</v>
      </c>
      <c r="R616" s="3">
        <f t="shared" si="130"/>
        <v>6</v>
      </c>
      <c r="S616" s="3">
        <v>20</v>
      </c>
      <c r="T616" s="3">
        <f t="shared" si="131"/>
        <v>12</v>
      </c>
      <c r="U616" s="3">
        <f t="shared" si="132"/>
        <v>51</v>
      </c>
      <c r="V616" s="3"/>
      <c r="W616" s="6"/>
      <c r="X616" s="3">
        <f t="shared" si="134"/>
        <v>0</v>
      </c>
      <c r="Y616" s="3">
        <v>0</v>
      </c>
      <c r="Z616" s="3">
        <f t="shared" si="133"/>
        <v>51</v>
      </c>
      <c r="AA616" s="10">
        <v>42000</v>
      </c>
      <c r="AB616" s="10"/>
      <c r="AC616" s="10">
        <f t="shared" si="126"/>
        <v>21000</v>
      </c>
      <c r="AD616" s="1"/>
      <c r="AE616" s="1"/>
      <c r="AF616" s="1"/>
      <c r="AG616" s="1"/>
      <c r="AH616" s="35" t="s">
        <v>665</v>
      </c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  <c r="BK616" s="61"/>
      <c r="BL616" s="61"/>
      <c r="BM616" s="61"/>
      <c r="BN616" s="61"/>
      <c r="BO616" s="61"/>
      <c r="BP616" s="61"/>
      <c r="BQ616" s="61"/>
      <c r="BR616" s="61"/>
      <c r="BS616" s="61"/>
      <c r="BT616" s="61"/>
      <c r="BU616" s="61"/>
      <c r="BV616" s="61"/>
      <c r="BW616" s="61"/>
      <c r="BX616" s="61"/>
      <c r="BY616" s="61"/>
      <c r="BZ616" s="61"/>
      <c r="CA616" s="61"/>
      <c r="CB616" s="61"/>
      <c r="CC616" s="61"/>
      <c r="CD616" s="61"/>
      <c r="CE616" s="61"/>
      <c r="CF616" s="61"/>
      <c r="CG616" s="61"/>
      <c r="CH616" s="61"/>
      <c r="CI616" s="61"/>
      <c r="CJ616" s="61"/>
      <c r="CK616" s="61"/>
      <c r="CL616" s="61"/>
      <c r="CM616" s="61"/>
      <c r="CN616" s="61"/>
      <c r="CO616" s="61"/>
      <c r="CP616" s="61"/>
      <c r="CQ616" s="61"/>
      <c r="CR616" s="61"/>
      <c r="CS616" s="61"/>
      <c r="CT616" s="61"/>
      <c r="CU616" s="61"/>
      <c r="CV616" s="61"/>
    </row>
    <row r="617" spans="1:100" ht="38.4" customHeight="1" x14ac:dyDescent="0.3">
      <c r="A617" s="3">
        <v>614</v>
      </c>
      <c r="B617" s="7">
        <v>63096</v>
      </c>
      <c r="C617" s="40" t="s">
        <v>379</v>
      </c>
      <c r="D617" s="40"/>
      <c r="E617" s="40"/>
      <c r="F617" s="40"/>
      <c r="G617" s="40"/>
      <c r="H617" s="40"/>
      <c r="I617" s="3">
        <v>15</v>
      </c>
      <c r="J617" s="3">
        <f t="shared" si="127"/>
        <v>6</v>
      </c>
      <c r="K617" s="3">
        <v>7.5</v>
      </c>
      <c r="L617" s="3">
        <f t="shared" si="128"/>
        <v>3</v>
      </c>
      <c r="M617" s="3">
        <v>30</v>
      </c>
      <c r="N617" s="3">
        <f t="shared" si="135"/>
        <v>12</v>
      </c>
      <c r="O617" s="3">
        <v>20</v>
      </c>
      <c r="P617" s="3">
        <f t="shared" si="129"/>
        <v>12</v>
      </c>
      <c r="Q617" s="3">
        <v>10</v>
      </c>
      <c r="R617" s="3">
        <f t="shared" si="130"/>
        <v>6</v>
      </c>
      <c r="S617" s="3">
        <v>20</v>
      </c>
      <c r="T617" s="3">
        <f t="shared" si="131"/>
        <v>12</v>
      </c>
      <c r="U617" s="3">
        <f t="shared" si="132"/>
        <v>51</v>
      </c>
      <c r="V617" s="3"/>
      <c r="W617" s="6"/>
      <c r="X617" s="3">
        <f t="shared" si="134"/>
        <v>0</v>
      </c>
      <c r="Y617" s="3">
        <v>0</v>
      </c>
      <c r="Z617" s="3">
        <f t="shared" si="133"/>
        <v>51</v>
      </c>
      <c r="AA617" s="10">
        <v>122531.48</v>
      </c>
      <c r="AB617" s="10"/>
      <c r="AC617" s="10">
        <f t="shared" si="126"/>
        <v>61265.74</v>
      </c>
      <c r="AD617" s="1"/>
      <c r="AE617" s="1"/>
      <c r="AF617" s="1"/>
      <c r="AG617" s="1"/>
      <c r="AH617" s="35" t="s">
        <v>665</v>
      </c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  <c r="BK617" s="61"/>
      <c r="BL617" s="61"/>
      <c r="BM617" s="61"/>
      <c r="BN617" s="61"/>
      <c r="BO617" s="61"/>
      <c r="BP617" s="61"/>
      <c r="BQ617" s="61"/>
      <c r="BR617" s="61"/>
      <c r="BS617" s="61"/>
      <c r="BT617" s="61"/>
      <c r="BU617" s="61"/>
      <c r="BV617" s="61"/>
      <c r="BW617" s="61"/>
      <c r="BX617" s="61"/>
      <c r="BY617" s="61"/>
      <c r="BZ617" s="61"/>
      <c r="CA617" s="61"/>
      <c r="CB617" s="61"/>
      <c r="CC617" s="61"/>
      <c r="CD617" s="61"/>
      <c r="CE617" s="61"/>
      <c r="CF617" s="61"/>
      <c r="CG617" s="61"/>
      <c r="CH617" s="61"/>
      <c r="CI617" s="61"/>
      <c r="CJ617" s="61"/>
      <c r="CK617" s="61"/>
      <c r="CL617" s="61"/>
      <c r="CM617" s="61"/>
      <c r="CN617" s="61"/>
      <c r="CO617" s="61"/>
      <c r="CP617" s="61"/>
      <c r="CQ617" s="61"/>
      <c r="CR617" s="61"/>
      <c r="CS617" s="61"/>
      <c r="CT617" s="61"/>
      <c r="CU617" s="61"/>
      <c r="CV617" s="61"/>
    </row>
    <row r="618" spans="1:100" ht="38.4" customHeight="1" x14ac:dyDescent="0.3">
      <c r="A618" s="6">
        <v>615</v>
      </c>
      <c r="B618" s="7">
        <v>63399</v>
      </c>
      <c r="C618" s="40" t="s">
        <v>461</v>
      </c>
      <c r="D618" s="40"/>
      <c r="E618" s="40"/>
      <c r="F618" s="40"/>
      <c r="G618" s="40"/>
      <c r="H618" s="40"/>
      <c r="I618" s="3">
        <v>7.5</v>
      </c>
      <c r="J618" s="3">
        <f t="shared" si="127"/>
        <v>3</v>
      </c>
      <c r="K618" s="3">
        <v>15</v>
      </c>
      <c r="L618" s="3">
        <f t="shared" si="128"/>
        <v>6</v>
      </c>
      <c r="M618" s="3">
        <v>30</v>
      </c>
      <c r="N618" s="3">
        <f t="shared" si="135"/>
        <v>12</v>
      </c>
      <c r="O618" s="3">
        <v>20</v>
      </c>
      <c r="P618" s="3">
        <f t="shared" si="129"/>
        <v>12</v>
      </c>
      <c r="Q618" s="3">
        <v>10</v>
      </c>
      <c r="R618" s="3">
        <f t="shared" si="130"/>
        <v>6</v>
      </c>
      <c r="S618" s="3">
        <v>20</v>
      </c>
      <c r="T618" s="3">
        <f t="shared" si="131"/>
        <v>12</v>
      </c>
      <c r="U618" s="3">
        <f t="shared" si="132"/>
        <v>51</v>
      </c>
      <c r="V618" s="3"/>
      <c r="W618" s="6"/>
      <c r="X618" s="3">
        <f t="shared" si="134"/>
        <v>0</v>
      </c>
      <c r="Y618" s="3">
        <v>0</v>
      </c>
      <c r="Z618" s="3">
        <f t="shared" si="133"/>
        <v>51</v>
      </c>
      <c r="AA618" s="10">
        <v>71498</v>
      </c>
      <c r="AB618" s="10"/>
      <c r="AC618" s="10">
        <f t="shared" si="126"/>
        <v>35749</v>
      </c>
      <c r="AD618" s="1"/>
      <c r="AE618" s="1"/>
      <c r="AF618" s="1"/>
      <c r="AG618" s="1"/>
      <c r="AH618" s="35" t="s">
        <v>665</v>
      </c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  <c r="BX618" s="61"/>
      <c r="BY618" s="61"/>
      <c r="BZ618" s="61"/>
      <c r="CA618" s="61"/>
      <c r="CB618" s="61"/>
      <c r="CC618" s="61"/>
      <c r="CD618" s="61"/>
      <c r="CE618" s="61"/>
      <c r="CF618" s="61"/>
      <c r="CG618" s="61"/>
      <c r="CH618" s="61"/>
      <c r="CI618" s="61"/>
      <c r="CJ618" s="61"/>
      <c r="CK618" s="61"/>
      <c r="CL618" s="61"/>
      <c r="CM618" s="61"/>
      <c r="CN618" s="61"/>
      <c r="CO618" s="61"/>
      <c r="CP618" s="61"/>
      <c r="CQ618" s="61"/>
      <c r="CR618" s="61"/>
      <c r="CS618" s="61"/>
      <c r="CT618" s="61"/>
      <c r="CU618" s="61"/>
      <c r="CV618" s="61"/>
    </row>
    <row r="619" spans="1:100" ht="38.4" customHeight="1" x14ac:dyDescent="0.3">
      <c r="A619" s="3">
        <v>616</v>
      </c>
      <c r="B619" s="7">
        <v>63760</v>
      </c>
      <c r="C619" s="40" t="s">
        <v>654</v>
      </c>
      <c r="D619" s="40"/>
      <c r="E619" s="40"/>
      <c r="F619" s="40"/>
      <c r="G619" s="40"/>
      <c r="H619" s="40"/>
      <c r="I619" s="4">
        <v>7.5</v>
      </c>
      <c r="J619" s="3">
        <f t="shared" si="127"/>
        <v>3</v>
      </c>
      <c r="K619" s="4">
        <v>15</v>
      </c>
      <c r="L619" s="3">
        <f t="shared" si="128"/>
        <v>6</v>
      </c>
      <c r="M619" s="3">
        <v>30</v>
      </c>
      <c r="N619" s="3">
        <f t="shared" si="135"/>
        <v>12</v>
      </c>
      <c r="O619" s="4">
        <v>20</v>
      </c>
      <c r="P619" s="3">
        <f t="shared" si="129"/>
        <v>12</v>
      </c>
      <c r="Q619" s="4">
        <v>10</v>
      </c>
      <c r="R619" s="3">
        <f t="shared" si="130"/>
        <v>6</v>
      </c>
      <c r="S619" s="3">
        <v>20</v>
      </c>
      <c r="T619" s="3">
        <f t="shared" si="131"/>
        <v>12</v>
      </c>
      <c r="U619" s="3">
        <f t="shared" si="132"/>
        <v>51</v>
      </c>
      <c r="V619" s="3"/>
      <c r="W619" s="6"/>
      <c r="X619" s="3">
        <f t="shared" si="134"/>
        <v>0</v>
      </c>
      <c r="Y619" s="3">
        <v>0</v>
      </c>
      <c r="Z619" s="3">
        <f t="shared" si="133"/>
        <v>51</v>
      </c>
      <c r="AA619" s="10">
        <v>171758.18</v>
      </c>
      <c r="AB619" s="10"/>
      <c r="AC619" s="10">
        <f t="shared" si="126"/>
        <v>85879.09</v>
      </c>
      <c r="AD619" s="1"/>
      <c r="AE619" s="1"/>
      <c r="AF619" s="1"/>
      <c r="AG619" s="1"/>
      <c r="AH619" s="35" t="s">
        <v>665</v>
      </c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  <c r="BK619" s="61"/>
      <c r="BL619" s="61"/>
      <c r="BM619" s="61"/>
      <c r="BN619" s="61"/>
      <c r="BO619" s="61"/>
      <c r="BP619" s="61"/>
      <c r="BQ619" s="61"/>
      <c r="BR619" s="61"/>
      <c r="BS619" s="61"/>
      <c r="BT619" s="61"/>
      <c r="BU619" s="61"/>
      <c r="BV619" s="61"/>
      <c r="BW619" s="61"/>
      <c r="BX619" s="61"/>
      <c r="BY619" s="61"/>
      <c r="BZ619" s="61"/>
      <c r="CA619" s="61"/>
      <c r="CB619" s="61"/>
      <c r="CC619" s="61"/>
      <c r="CD619" s="61"/>
      <c r="CE619" s="61"/>
      <c r="CF619" s="61"/>
      <c r="CG619" s="61"/>
      <c r="CH619" s="61"/>
      <c r="CI619" s="61"/>
      <c r="CJ619" s="61"/>
      <c r="CK619" s="61"/>
      <c r="CL619" s="61"/>
      <c r="CM619" s="61"/>
      <c r="CN619" s="61"/>
      <c r="CO619" s="61"/>
      <c r="CP619" s="61"/>
      <c r="CQ619" s="61"/>
      <c r="CR619" s="61"/>
      <c r="CS619" s="61"/>
      <c r="CT619" s="61"/>
      <c r="CU619" s="61"/>
      <c r="CV619" s="61"/>
    </row>
    <row r="620" spans="1:100" ht="38.4" customHeight="1" x14ac:dyDescent="0.3">
      <c r="A620" s="3">
        <v>617</v>
      </c>
      <c r="B620" s="7">
        <v>63561</v>
      </c>
      <c r="C620" s="40" t="s">
        <v>525</v>
      </c>
      <c r="D620" s="40"/>
      <c r="E620" s="40"/>
      <c r="F620" s="40"/>
      <c r="G620" s="40"/>
      <c r="H620" s="40"/>
      <c r="I620" s="3">
        <v>15</v>
      </c>
      <c r="J620" s="3">
        <f t="shared" si="127"/>
        <v>6</v>
      </c>
      <c r="K620" s="3">
        <v>22</v>
      </c>
      <c r="L620" s="3">
        <f t="shared" si="128"/>
        <v>8.8000000000000007</v>
      </c>
      <c r="M620" s="3">
        <v>0</v>
      </c>
      <c r="N620" s="3">
        <f t="shared" si="135"/>
        <v>0</v>
      </c>
      <c r="O620" s="3">
        <v>20</v>
      </c>
      <c r="P620" s="3">
        <f t="shared" si="129"/>
        <v>12</v>
      </c>
      <c r="Q620" s="3">
        <v>20</v>
      </c>
      <c r="R620" s="3">
        <f t="shared" si="130"/>
        <v>12</v>
      </c>
      <c r="S620" s="3">
        <v>20</v>
      </c>
      <c r="T620" s="3">
        <f t="shared" si="131"/>
        <v>12</v>
      </c>
      <c r="U620" s="3">
        <f t="shared" si="132"/>
        <v>50.8</v>
      </c>
      <c r="V620" s="3"/>
      <c r="W620" s="6"/>
      <c r="X620" s="3">
        <f t="shared" si="134"/>
        <v>0</v>
      </c>
      <c r="Y620" s="3">
        <v>0</v>
      </c>
      <c r="Z620" s="3">
        <f t="shared" si="133"/>
        <v>50.8</v>
      </c>
      <c r="AA620" s="10">
        <v>247282.02</v>
      </c>
      <c r="AB620" s="10"/>
      <c r="AC620" s="10">
        <f t="shared" si="126"/>
        <v>123641.01</v>
      </c>
      <c r="AD620" s="1"/>
      <c r="AE620" s="1"/>
      <c r="AF620" s="1"/>
      <c r="AG620" s="1"/>
      <c r="AH620" s="35" t="s">
        <v>665</v>
      </c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  <c r="BK620" s="61"/>
      <c r="BL620" s="61"/>
      <c r="BM620" s="61"/>
      <c r="BN620" s="61"/>
      <c r="BO620" s="61"/>
      <c r="BP620" s="61"/>
      <c r="BQ620" s="61"/>
      <c r="BR620" s="61"/>
      <c r="BS620" s="61"/>
      <c r="BT620" s="61"/>
      <c r="BU620" s="61"/>
      <c r="BV620" s="61"/>
      <c r="BW620" s="61"/>
      <c r="BX620" s="61"/>
      <c r="BY620" s="61"/>
      <c r="BZ620" s="61"/>
      <c r="CA620" s="61"/>
      <c r="CB620" s="61"/>
      <c r="CC620" s="61"/>
      <c r="CD620" s="61"/>
      <c r="CE620" s="61"/>
      <c r="CF620" s="61"/>
      <c r="CG620" s="61"/>
      <c r="CH620" s="61"/>
      <c r="CI620" s="61"/>
      <c r="CJ620" s="61"/>
      <c r="CK620" s="61"/>
      <c r="CL620" s="61"/>
      <c r="CM620" s="61"/>
      <c r="CN620" s="61"/>
      <c r="CO620" s="61"/>
      <c r="CP620" s="61"/>
      <c r="CQ620" s="61"/>
      <c r="CR620" s="61"/>
      <c r="CS620" s="61"/>
      <c r="CT620" s="61"/>
      <c r="CU620" s="61"/>
      <c r="CV620" s="61"/>
    </row>
    <row r="621" spans="1:100" ht="38.4" customHeight="1" x14ac:dyDescent="0.3">
      <c r="A621" s="3">
        <v>618</v>
      </c>
      <c r="B621" s="7">
        <v>62888</v>
      </c>
      <c r="C621" s="40" t="s">
        <v>611</v>
      </c>
      <c r="D621" s="40"/>
      <c r="E621" s="40"/>
      <c r="F621" s="40"/>
      <c r="G621" s="40"/>
      <c r="H621" s="40"/>
      <c r="I621" s="3">
        <v>22</v>
      </c>
      <c r="J621" s="3">
        <f t="shared" si="127"/>
        <v>8.8000000000000007</v>
      </c>
      <c r="K621" s="4">
        <v>15</v>
      </c>
      <c r="L621" s="3">
        <f t="shared" si="128"/>
        <v>6</v>
      </c>
      <c r="M621" s="3">
        <v>30</v>
      </c>
      <c r="N621" s="3">
        <f t="shared" si="135"/>
        <v>12</v>
      </c>
      <c r="O621" s="3">
        <v>10</v>
      </c>
      <c r="P621" s="3">
        <f t="shared" si="129"/>
        <v>6</v>
      </c>
      <c r="Q621" s="3">
        <v>10</v>
      </c>
      <c r="R621" s="3">
        <f t="shared" si="130"/>
        <v>6</v>
      </c>
      <c r="S621" s="3">
        <v>20</v>
      </c>
      <c r="T621" s="3">
        <f t="shared" si="131"/>
        <v>12</v>
      </c>
      <c r="U621" s="3">
        <f t="shared" si="132"/>
        <v>50.8</v>
      </c>
      <c r="V621" s="3"/>
      <c r="W621" s="6"/>
      <c r="X621" s="3">
        <f t="shared" si="134"/>
        <v>0</v>
      </c>
      <c r="Y621" s="3">
        <v>0</v>
      </c>
      <c r="Z621" s="3">
        <f t="shared" si="133"/>
        <v>50.8</v>
      </c>
      <c r="AA621" s="10">
        <v>53285.35</v>
      </c>
      <c r="AB621" s="10"/>
      <c r="AC621" s="10">
        <f t="shared" si="126"/>
        <v>26642.674999999999</v>
      </c>
      <c r="AD621" s="1"/>
      <c r="AE621" s="1"/>
      <c r="AF621" s="1"/>
      <c r="AG621" s="1"/>
      <c r="AH621" s="35" t="s">
        <v>665</v>
      </c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  <c r="BK621" s="61"/>
      <c r="BL621" s="61"/>
      <c r="BM621" s="61"/>
      <c r="BN621" s="61"/>
      <c r="BO621" s="61"/>
      <c r="BP621" s="61"/>
      <c r="BQ621" s="61"/>
      <c r="BR621" s="61"/>
      <c r="BS621" s="61"/>
      <c r="BT621" s="61"/>
      <c r="BU621" s="61"/>
      <c r="BV621" s="61"/>
      <c r="BW621" s="61"/>
      <c r="BX621" s="61"/>
      <c r="BY621" s="61"/>
      <c r="BZ621" s="61"/>
      <c r="CA621" s="61"/>
      <c r="CB621" s="61"/>
      <c r="CC621" s="61"/>
      <c r="CD621" s="61"/>
      <c r="CE621" s="61"/>
      <c r="CF621" s="61"/>
      <c r="CG621" s="61"/>
      <c r="CH621" s="61"/>
      <c r="CI621" s="61"/>
      <c r="CJ621" s="61"/>
      <c r="CK621" s="61"/>
      <c r="CL621" s="61"/>
      <c r="CM621" s="61"/>
      <c r="CN621" s="61"/>
      <c r="CO621" s="61"/>
      <c r="CP621" s="61"/>
      <c r="CQ621" s="61"/>
      <c r="CR621" s="61"/>
      <c r="CS621" s="61"/>
      <c r="CT621" s="61"/>
      <c r="CU621" s="61"/>
      <c r="CV621" s="61"/>
    </row>
    <row r="622" spans="1:100" ht="38.4" customHeight="1" thickBot="1" x14ac:dyDescent="0.35">
      <c r="A622" s="5">
        <v>619</v>
      </c>
      <c r="B622" s="8">
        <v>63797</v>
      </c>
      <c r="C622" s="42" t="s">
        <v>633</v>
      </c>
      <c r="D622" s="42"/>
      <c r="E622" s="42"/>
      <c r="F622" s="42"/>
      <c r="G622" s="42"/>
      <c r="H622" s="42"/>
      <c r="I622" s="5">
        <v>15</v>
      </c>
      <c r="J622" s="5">
        <f t="shared" si="127"/>
        <v>6</v>
      </c>
      <c r="K622" s="5">
        <v>22</v>
      </c>
      <c r="L622" s="5">
        <f t="shared" si="128"/>
        <v>8.8000000000000007</v>
      </c>
      <c r="M622" s="5">
        <v>30</v>
      </c>
      <c r="N622" s="5">
        <f t="shared" si="135"/>
        <v>12</v>
      </c>
      <c r="O622" s="5">
        <v>10</v>
      </c>
      <c r="P622" s="5">
        <f t="shared" si="129"/>
        <v>6</v>
      </c>
      <c r="Q622" s="5">
        <v>10</v>
      </c>
      <c r="R622" s="5">
        <f t="shared" si="130"/>
        <v>6</v>
      </c>
      <c r="S622" s="5">
        <v>20</v>
      </c>
      <c r="T622" s="5">
        <f t="shared" si="131"/>
        <v>12</v>
      </c>
      <c r="U622" s="5">
        <f t="shared" si="132"/>
        <v>50.8</v>
      </c>
      <c r="V622" s="5"/>
      <c r="W622" s="5"/>
      <c r="X622" s="5">
        <f t="shared" si="134"/>
        <v>0</v>
      </c>
      <c r="Y622" s="5">
        <v>0</v>
      </c>
      <c r="Z622" s="5">
        <f t="shared" si="133"/>
        <v>50.8</v>
      </c>
      <c r="AA622" s="11">
        <v>89949.46</v>
      </c>
      <c r="AB622" s="11"/>
      <c r="AC622" s="11">
        <f t="shared" si="126"/>
        <v>44974.73</v>
      </c>
      <c r="AD622" s="1"/>
      <c r="AE622" s="1"/>
      <c r="AF622" s="1"/>
      <c r="AG622" s="1"/>
      <c r="AH622" s="35" t="s">
        <v>665</v>
      </c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  <c r="BK622" s="61"/>
      <c r="BL622" s="61"/>
      <c r="BM622" s="61"/>
      <c r="BN622" s="61"/>
      <c r="BO622" s="61"/>
      <c r="BP622" s="61"/>
      <c r="BQ622" s="61"/>
      <c r="BR622" s="61"/>
      <c r="BS622" s="61"/>
      <c r="BT622" s="61"/>
      <c r="BU622" s="61"/>
      <c r="BV622" s="61"/>
      <c r="BW622" s="61"/>
      <c r="BX622" s="61"/>
      <c r="BY622" s="61"/>
      <c r="BZ622" s="61"/>
      <c r="CA622" s="61"/>
      <c r="CB622" s="61"/>
      <c r="CC622" s="61"/>
      <c r="CD622" s="61"/>
      <c r="CE622" s="61"/>
      <c r="CF622" s="61"/>
      <c r="CG622" s="61"/>
      <c r="CH622" s="61"/>
      <c r="CI622" s="61"/>
      <c r="CJ622" s="61"/>
      <c r="CK622" s="61"/>
      <c r="CL622" s="61"/>
      <c r="CM622" s="61"/>
      <c r="CN622" s="61"/>
      <c r="CO622" s="61"/>
      <c r="CP622" s="61"/>
      <c r="CQ622" s="61"/>
      <c r="CR622" s="61"/>
      <c r="CS622" s="61"/>
      <c r="CT622" s="61"/>
      <c r="CU622" s="61"/>
      <c r="CV622" s="61"/>
    </row>
    <row r="623" spans="1:100" ht="38.4" customHeight="1" x14ac:dyDescent="0.3">
      <c r="A623" s="6">
        <v>620</v>
      </c>
      <c r="B623" s="9">
        <v>63221</v>
      </c>
      <c r="C623" s="39" t="s">
        <v>73</v>
      </c>
      <c r="D623" s="39"/>
      <c r="E623" s="39"/>
      <c r="F623" s="39"/>
      <c r="G623" s="39"/>
      <c r="H623" s="39"/>
      <c r="I623" s="6">
        <v>7.5</v>
      </c>
      <c r="J623" s="6">
        <f t="shared" si="127"/>
        <v>3</v>
      </c>
      <c r="K623" s="6">
        <v>15</v>
      </c>
      <c r="L623" s="6">
        <f t="shared" si="128"/>
        <v>6</v>
      </c>
      <c r="M623" s="6">
        <v>40</v>
      </c>
      <c r="N623" s="6">
        <f t="shared" si="135"/>
        <v>16</v>
      </c>
      <c r="O623" s="6">
        <v>10</v>
      </c>
      <c r="P623" s="6">
        <f t="shared" si="129"/>
        <v>6</v>
      </c>
      <c r="Q623" s="6">
        <v>10</v>
      </c>
      <c r="R623" s="6">
        <f t="shared" si="130"/>
        <v>6</v>
      </c>
      <c r="S623" s="6">
        <v>20</v>
      </c>
      <c r="T623" s="6">
        <f t="shared" si="131"/>
        <v>12</v>
      </c>
      <c r="U623" s="6">
        <f t="shared" si="132"/>
        <v>49</v>
      </c>
      <c r="V623" s="6"/>
      <c r="W623" s="6"/>
      <c r="X623" s="6">
        <v>0</v>
      </c>
      <c r="Y623" s="6">
        <v>0</v>
      </c>
      <c r="Z623" s="67">
        <f t="shared" si="133"/>
        <v>49</v>
      </c>
      <c r="AA623" s="12">
        <v>98000</v>
      </c>
      <c r="AB623" s="12"/>
      <c r="AC623" s="43">
        <f t="shared" si="126"/>
        <v>49000</v>
      </c>
      <c r="AD623" s="1"/>
      <c r="AE623" s="1"/>
      <c r="AF623" s="1"/>
      <c r="AG623" s="1"/>
      <c r="AH623" s="35" t="s">
        <v>667</v>
      </c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  <c r="BK623" s="61"/>
      <c r="BL623" s="61"/>
      <c r="BM623" s="61"/>
      <c r="BN623" s="61"/>
      <c r="BO623" s="61"/>
      <c r="BP623" s="61"/>
      <c r="BQ623" s="61"/>
      <c r="BR623" s="61"/>
      <c r="BS623" s="61"/>
      <c r="BT623" s="61"/>
      <c r="BU623" s="61"/>
      <c r="BV623" s="61"/>
      <c r="BW623" s="61"/>
      <c r="BX623" s="61"/>
      <c r="BY623" s="61"/>
      <c r="BZ623" s="61"/>
      <c r="CA623" s="61"/>
      <c r="CB623" s="61"/>
      <c r="CC623" s="61"/>
      <c r="CD623" s="61"/>
      <c r="CE623" s="61"/>
      <c r="CF623" s="61"/>
      <c r="CG623" s="61"/>
      <c r="CH623" s="61"/>
      <c r="CI623" s="61"/>
      <c r="CJ623" s="61"/>
      <c r="CK623" s="61"/>
      <c r="CL623" s="61"/>
      <c r="CM623" s="61"/>
      <c r="CN623" s="61"/>
      <c r="CO623" s="61"/>
      <c r="CP623" s="61"/>
      <c r="CQ623" s="61"/>
      <c r="CR623" s="61"/>
      <c r="CS623" s="61"/>
      <c r="CT623" s="61"/>
      <c r="CU623" s="61"/>
      <c r="CV623" s="61"/>
    </row>
    <row r="624" spans="1:100" ht="38.4" customHeight="1" x14ac:dyDescent="0.3">
      <c r="A624" s="3">
        <v>621</v>
      </c>
      <c r="B624" s="7">
        <v>63230</v>
      </c>
      <c r="C624" s="40" t="s">
        <v>74</v>
      </c>
      <c r="D624" s="40"/>
      <c r="E624" s="40"/>
      <c r="F624" s="40"/>
      <c r="G624" s="40"/>
      <c r="H624" s="40"/>
      <c r="I624" s="3">
        <v>7.5</v>
      </c>
      <c r="J624" s="3">
        <f t="shared" si="127"/>
        <v>3</v>
      </c>
      <c r="K624" s="3">
        <v>15</v>
      </c>
      <c r="L624" s="3">
        <f t="shared" si="128"/>
        <v>6</v>
      </c>
      <c r="M624" s="3">
        <v>40</v>
      </c>
      <c r="N624" s="3">
        <f t="shared" si="135"/>
        <v>16</v>
      </c>
      <c r="O624" s="3">
        <v>10</v>
      </c>
      <c r="P624" s="3">
        <f t="shared" si="129"/>
        <v>6</v>
      </c>
      <c r="Q624" s="3">
        <v>10</v>
      </c>
      <c r="R624" s="3">
        <f t="shared" si="130"/>
        <v>6</v>
      </c>
      <c r="S624" s="3">
        <v>20</v>
      </c>
      <c r="T624" s="3">
        <f t="shared" si="131"/>
        <v>12</v>
      </c>
      <c r="U624" s="3">
        <f t="shared" si="132"/>
        <v>49</v>
      </c>
      <c r="V624" s="3"/>
      <c r="W624" s="6"/>
      <c r="X624" s="3">
        <v>0</v>
      </c>
      <c r="Y624" s="3">
        <v>0</v>
      </c>
      <c r="Z624" s="68">
        <f t="shared" si="133"/>
        <v>49</v>
      </c>
      <c r="AA624" s="10">
        <v>369065.12</v>
      </c>
      <c r="AB624" s="10"/>
      <c r="AC624" s="16">
        <f t="shared" si="126"/>
        <v>184532.56</v>
      </c>
      <c r="AD624" s="1"/>
      <c r="AE624" s="1"/>
      <c r="AF624" s="1"/>
      <c r="AG624" s="1"/>
      <c r="AH624" s="35" t="s">
        <v>667</v>
      </c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  <c r="BX624" s="61"/>
      <c r="BY624" s="61"/>
      <c r="BZ624" s="61"/>
      <c r="CA624" s="61"/>
      <c r="CB624" s="61"/>
      <c r="CC624" s="61"/>
      <c r="CD624" s="61"/>
      <c r="CE624" s="61"/>
      <c r="CF624" s="61"/>
      <c r="CG624" s="61"/>
      <c r="CH624" s="61"/>
      <c r="CI624" s="61"/>
      <c r="CJ624" s="61"/>
      <c r="CK624" s="61"/>
      <c r="CL624" s="61"/>
      <c r="CM624" s="61"/>
      <c r="CN624" s="61"/>
      <c r="CO624" s="61"/>
      <c r="CP624" s="61"/>
      <c r="CQ624" s="61"/>
      <c r="CR624" s="61"/>
      <c r="CS624" s="61"/>
      <c r="CT624" s="61"/>
      <c r="CU624" s="61"/>
      <c r="CV624" s="61"/>
    </row>
    <row r="625" spans="1:100" ht="38.4" customHeight="1" x14ac:dyDescent="0.3">
      <c r="A625" s="3">
        <v>622</v>
      </c>
      <c r="B625" s="7">
        <v>63443</v>
      </c>
      <c r="C625" s="40" t="s">
        <v>89</v>
      </c>
      <c r="D625" s="40"/>
      <c r="E625" s="40"/>
      <c r="F625" s="40"/>
      <c r="G625" s="40"/>
      <c r="H625" s="40"/>
      <c r="I625" s="3">
        <v>7.5</v>
      </c>
      <c r="J625" s="3">
        <f t="shared" si="127"/>
        <v>3</v>
      </c>
      <c r="K625" s="3">
        <v>15</v>
      </c>
      <c r="L625" s="3">
        <f t="shared" si="128"/>
        <v>6</v>
      </c>
      <c r="M625" s="3">
        <v>40</v>
      </c>
      <c r="N625" s="3">
        <f t="shared" si="135"/>
        <v>16</v>
      </c>
      <c r="O625" s="3">
        <v>10</v>
      </c>
      <c r="P625" s="3">
        <f t="shared" si="129"/>
        <v>6</v>
      </c>
      <c r="Q625" s="3">
        <v>10</v>
      </c>
      <c r="R625" s="3">
        <f t="shared" si="130"/>
        <v>6</v>
      </c>
      <c r="S625" s="3">
        <v>20</v>
      </c>
      <c r="T625" s="3">
        <f t="shared" si="131"/>
        <v>12</v>
      </c>
      <c r="U625" s="3">
        <f t="shared" si="132"/>
        <v>49</v>
      </c>
      <c r="V625" s="3"/>
      <c r="W625" s="6"/>
      <c r="X625" s="3">
        <v>0</v>
      </c>
      <c r="Y625" s="3">
        <v>0</v>
      </c>
      <c r="Z625" s="68">
        <f t="shared" si="133"/>
        <v>49</v>
      </c>
      <c r="AA625" s="10">
        <v>40000</v>
      </c>
      <c r="AB625" s="10"/>
      <c r="AC625" s="16">
        <f t="shared" si="126"/>
        <v>20000</v>
      </c>
      <c r="AD625" s="1"/>
      <c r="AE625" s="1"/>
      <c r="AF625" s="1"/>
      <c r="AG625" s="1"/>
      <c r="AH625" s="35" t="s">
        <v>667</v>
      </c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  <c r="BK625" s="61"/>
      <c r="BL625" s="61"/>
      <c r="BM625" s="61"/>
      <c r="BN625" s="61"/>
      <c r="BO625" s="61"/>
      <c r="BP625" s="61"/>
      <c r="BQ625" s="61"/>
      <c r="BR625" s="61"/>
      <c r="BS625" s="61"/>
      <c r="BT625" s="61"/>
      <c r="BU625" s="61"/>
      <c r="BV625" s="61"/>
      <c r="BW625" s="61"/>
      <c r="BX625" s="61"/>
      <c r="BY625" s="61"/>
      <c r="BZ625" s="61"/>
      <c r="CA625" s="61"/>
      <c r="CB625" s="61"/>
      <c r="CC625" s="61"/>
      <c r="CD625" s="61"/>
      <c r="CE625" s="61"/>
      <c r="CF625" s="61"/>
      <c r="CG625" s="61"/>
      <c r="CH625" s="61"/>
      <c r="CI625" s="61"/>
      <c r="CJ625" s="61"/>
      <c r="CK625" s="61"/>
      <c r="CL625" s="61"/>
      <c r="CM625" s="61"/>
      <c r="CN625" s="61"/>
      <c r="CO625" s="61"/>
      <c r="CP625" s="61"/>
      <c r="CQ625" s="61"/>
      <c r="CR625" s="61"/>
      <c r="CS625" s="61"/>
      <c r="CT625" s="61"/>
      <c r="CU625" s="61"/>
      <c r="CV625" s="61"/>
    </row>
    <row r="626" spans="1:100" ht="38.4" customHeight="1" x14ac:dyDescent="0.3">
      <c r="A626" s="6">
        <v>623</v>
      </c>
      <c r="B626" s="7">
        <v>63140</v>
      </c>
      <c r="C626" s="40" t="s">
        <v>393</v>
      </c>
      <c r="D626" s="40"/>
      <c r="E626" s="40"/>
      <c r="F626" s="40"/>
      <c r="G626" s="40"/>
      <c r="H626" s="40"/>
      <c r="I626" s="3">
        <v>15</v>
      </c>
      <c r="J626" s="3">
        <f t="shared" si="127"/>
        <v>6</v>
      </c>
      <c r="K626" s="3">
        <v>7.5</v>
      </c>
      <c r="L626" s="3">
        <f t="shared" si="128"/>
        <v>3</v>
      </c>
      <c r="M626" s="3">
        <v>40</v>
      </c>
      <c r="N626" s="3">
        <f t="shared" si="135"/>
        <v>16</v>
      </c>
      <c r="O626" s="3">
        <v>10</v>
      </c>
      <c r="P626" s="3">
        <f t="shared" si="129"/>
        <v>6</v>
      </c>
      <c r="Q626" s="3">
        <v>10</v>
      </c>
      <c r="R626" s="3">
        <f t="shared" si="130"/>
        <v>6</v>
      </c>
      <c r="S626" s="3">
        <v>20</v>
      </c>
      <c r="T626" s="3">
        <f t="shared" si="131"/>
        <v>12</v>
      </c>
      <c r="U626" s="3">
        <f t="shared" si="132"/>
        <v>49</v>
      </c>
      <c r="V626" s="3"/>
      <c r="W626" s="6"/>
      <c r="X626" s="3">
        <f t="shared" ref="X626:X633" si="136">+V626+W626</f>
        <v>0</v>
      </c>
      <c r="Y626" s="3">
        <v>0</v>
      </c>
      <c r="Z626" s="68">
        <f t="shared" si="133"/>
        <v>49</v>
      </c>
      <c r="AA626" s="10">
        <v>671000</v>
      </c>
      <c r="AB626" s="10"/>
      <c r="AC626" s="16">
        <f t="shared" si="126"/>
        <v>335500</v>
      </c>
      <c r="AD626" s="1"/>
      <c r="AE626" s="1"/>
      <c r="AF626" s="1"/>
      <c r="AG626" s="1"/>
      <c r="AH626" s="35" t="s">
        <v>667</v>
      </c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  <c r="BK626" s="61"/>
      <c r="BL626" s="61"/>
      <c r="BM626" s="61"/>
      <c r="BN626" s="61"/>
      <c r="BO626" s="61"/>
      <c r="BP626" s="61"/>
      <c r="BQ626" s="61"/>
      <c r="BR626" s="61"/>
      <c r="BS626" s="61"/>
      <c r="BT626" s="61"/>
      <c r="BU626" s="61"/>
      <c r="BV626" s="61"/>
      <c r="BW626" s="61"/>
      <c r="BX626" s="61"/>
      <c r="BY626" s="61"/>
      <c r="BZ626" s="61"/>
      <c r="CA626" s="61"/>
      <c r="CB626" s="61"/>
      <c r="CC626" s="61"/>
      <c r="CD626" s="61"/>
      <c r="CE626" s="61"/>
      <c r="CF626" s="61"/>
      <c r="CG626" s="61"/>
      <c r="CH626" s="61"/>
      <c r="CI626" s="61"/>
      <c r="CJ626" s="61"/>
      <c r="CK626" s="61"/>
      <c r="CL626" s="61"/>
      <c r="CM626" s="61"/>
      <c r="CN626" s="61"/>
      <c r="CO626" s="61"/>
      <c r="CP626" s="61"/>
      <c r="CQ626" s="61"/>
      <c r="CR626" s="61"/>
      <c r="CS626" s="61"/>
      <c r="CT626" s="61"/>
      <c r="CU626" s="61"/>
      <c r="CV626" s="61"/>
    </row>
    <row r="627" spans="1:100" ht="38.4" customHeight="1" x14ac:dyDescent="0.3">
      <c r="A627" s="3">
        <v>624</v>
      </c>
      <c r="B627" s="7">
        <v>63467</v>
      </c>
      <c r="C627" s="40" t="s">
        <v>477</v>
      </c>
      <c r="D627" s="40"/>
      <c r="E627" s="40"/>
      <c r="F627" s="40"/>
      <c r="G627" s="40"/>
      <c r="H627" s="40"/>
      <c r="I627" s="3">
        <v>7.5</v>
      </c>
      <c r="J627" s="3">
        <f t="shared" si="127"/>
        <v>3</v>
      </c>
      <c r="K627" s="3">
        <v>15</v>
      </c>
      <c r="L627" s="3">
        <f t="shared" si="128"/>
        <v>6</v>
      </c>
      <c r="M627" s="3">
        <v>40</v>
      </c>
      <c r="N627" s="3">
        <f t="shared" si="135"/>
        <v>16</v>
      </c>
      <c r="O627" s="3">
        <v>10</v>
      </c>
      <c r="P627" s="3">
        <f t="shared" si="129"/>
        <v>6</v>
      </c>
      <c r="Q627" s="3">
        <v>10</v>
      </c>
      <c r="R627" s="3">
        <f t="shared" si="130"/>
        <v>6</v>
      </c>
      <c r="S627" s="3">
        <v>20</v>
      </c>
      <c r="T627" s="3">
        <f t="shared" si="131"/>
        <v>12</v>
      </c>
      <c r="U627" s="3">
        <f t="shared" si="132"/>
        <v>49</v>
      </c>
      <c r="V627" s="3"/>
      <c r="W627" s="6"/>
      <c r="X627" s="3">
        <f t="shared" si="136"/>
        <v>0</v>
      </c>
      <c r="Y627" s="3">
        <v>0</v>
      </c>
      <c r="Z627" s="68">
        <f t="shared" si="133"/>
        <v>49</v>
      </c>
      <c r="AA627" s="10">
        <v>259634.33</v>
      </c>
      <c r="AB627" s="10"/>
      <c r="AC627" s="16">
        <f t="shared" si="126"/>
        <v>129817.16499999999</v>
      </c>
      <c r="AD627" s="1"/>
      <c r="AE627" s="1"/>
      <c r="AF627" s="1"/>
      <c r="AG627" s="1"/>
      <c r="AH627" s="35" t="s">
        <v>667</v>
      </c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  <c r="BK627" s="61"/>
      <c r="BL627" s="61"/>
      <c r="BM627" s="61"/>
      <c r="BN627" s="61"/>
      <c r="BO627" s="61"/>
      <c r="BP627" s="61"/>
      <c r="BQ627" s="61"/>
      <c r="BR627" s="61"/>
      <c r="BS627" s="61"/>
      <c r="BT627" s="61"/>
      <c r="BU627" s="61"/>
      <c r="BV627" s="61"/>
      <c r="BW627" s="61"/>
      <c r="BX627" s="61"/>
      <c r="BY627" s="61"/>
      <c r="BZ627" s="61"/>
      <c r="CA627" s="61"/>
      <c r="CB627" s="61"/>
      <c r="CC627" s="61"/>
      <c r="CD627" s="61"/>
      <c r="CE627" s="61"/>
      <c r="CF627" s="61"/>
      <c r="CG627" s="61"/>
      <c r="CH627" s="61"/>
      <c r="CI627" s="61"/>
      <c r="CJ627" s="61"/>
      <c r="CK627" s="61"/>
      <c r="CL627" s="61"/>
      <c r="CM627" s="61"/>
      <c r="CN627" s="61"/>
      <c r="CO627" s="61"/>
      <c r="CP627" s="61"/>
      <c r="CQ627" s="61"/>
      <c r="CR627" s="61"/>
      <c r="CS627" s="61"/>
      <c r="CT627" s="61"/>
      <c r="CU627" s="61"/>
      <c r="CV627" s="61"/>
    </row>
    <row r="628" spans="1:100" ht="38.4" customHeight="1" x14ac:dyDescent="0.3">
      <c r="A628" s="3">
        <v>625</v>
      </c>
      <c r="B628" s="7">
        <v>63659</v>
      </c>
      <c r="C628" s="40" t="s">
        <v>571</v>
      </c>
      <c r="D628" s="40"/>
      <c r="E628" s="40"/>
      <c r="F628" s="40"/>
      <c r="G628" s="40"/>
      <c r="H628" s="40"/>
      <c r="I628" s="3">
        <v>7.5</v>
      </c>
      <c r="J628" s="3">
        <f t="shared" si="127"/>
        <v>3</v>
      </c>
      <c r="K628" s="3">
        <v>15</v>
      </c>
      <c r="L628" s="3">
        <f t="shared" si="128"/>
        <v>6</v>
      </c>
      <c r="M628" s="3">
        <v>40</v>
      </c>
      <c r="N628" s="3">
        <f t="shared" si="135"/>
        <v>16</v>
      </c>
      <c r="O628" s="3">
        <v>10</v>
      </c>
      <c r="P628" s="3">
        <f t="shared" si="129"/>
        <v>6</v>
      </c>
      <c r="Q628" s="3">
        <v>10</v>
      </c>
      <c r="R628" s="3">
        <f t="shared" si="130"/>
        <v>6</v>
      </c>
      <c r="S628" s="3">
        <v>20</v>
      </c>
      <c r="T628" s="3">
        <f t="shared" si="131"/>
        <v>12</v>
      </c>
      <c r="U628" s="3">
        <f t="shared" si="132"/>
        <v>49</v>
      </c>
      <c r="V628" s="3"/>
      <c r="W628" s="6"/>
      <c r="X628" s="3">
        <f t="shared" si="136"/>
        <v>0</v>
      </c>
      <c r="Y628" s="3">
        <v>0</v>
      </c>
      <c r="Z628" s="68">
        <f t="shared" si="133"/>
        <v>49</v>
      </c>
      <c r="AA628" s="10">
        <v>83000</v>
      </c>
      <c r="AB628" s="10"/>
      <c r="AC628" s="16">
        <f t="shared" si="126"/>
        <v>41500</v>
      </c>
      <c r="AD628" s="1"/>
      <c r="AE628" s="1"/>
      <c r="AF628" s="1"/>
      <c r="AG628" s="1"/>
      <c r="AH628" s="35" t="s">
        <v>667</v>
      </c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  <c r="BK628" s="61"/>
      <c r="BL628" s="61"/>
      <c r="BM628" s="61"/>
      <c r="BN628" s="61"/>
      <c r="BO628" s="61"/>
      <c r="BP628" s="61"/>
      <c r="BQ628" s="61"/>
      <c r="BR628" s="61"/>
      <c r="BS628" s="61"/>
      <c r="BT628" s="61"/>
      <c r="BU628" s="61"/>
      <c r="BV628" s="61"/>
      <c r="BW628" s="61"/>
      <c r="BX628" s="61"/>
      <c r="BY628" s="61"/>
      <c r="BZ628" s="61"/>
      <c r="CA628" s="61"/>
      <c r="CB628" s="61"/>
      <c r="CC628" s="61"/>
      <c r="CD628" s="61"/>
      <c r="CE628" s="61"/>
      <c r="CF628" s="61"/>
      <c r="CG628" s="61"/>
      <c r="CH628" s="61"/>
      <c r="CI628" s="61"/>
      <c r="CJ628" s="61"/>
      <c r="CK628" s="61"/>
      <c r="CL628" s="61"/>
      <c r="CM628" s="61"/>
      <c r="CN628" s="61"/>
      <c r="CO628" s="61"/>
      <c r="CP628" s="61"/>
      <c r="CQ628" s="61"/>
      <c r="CR628" s="61"/>
      <c r="CS628" s="61"/>
      <c r="CT628" s="61"/>
      <c r="CU628" s="61"/>
      <c r="CV628" s="61"/>
    </row>
    <row r="629" spans="1:100" ht="38.4" customHeight="1" x14ac:dyDescent="0.3">
      <c r="A629" s="3">
        <v>626</v>
      </c>
      <c r="B629" s="7">
        <v>62580</v>
      </c>
      <c r="C629" s="40" t="s">
        <v>218</v>
      </c>
      <c r="D629" s="40"/>
      <c r="E629" s="40"/>
      <c r="F629" s="40"/>
      <c r="G629" s="40"/>
      <c r="H629" s="40"/>
      <c r="I629" s="3">
        <v>7.5</v>
      </c>
      <c r="J629" s="3">
        <f t="shared" si="127"/>
        <v>3</v>
      </c>
      <c r="K629" s="3">
        <v>7.5</v>
      </c>
      <c r="L629" s="3">
        <f t="shared" si="128"/>
        <v>3</v>
      </c>
      <c r="M629" s="3">
        <v>30</v>
      </c>
      <c r="N629" s="3">
        <f t="shared" si="135"/>
        <v>12</v>
      </c>
      <c r="O629" s="3">
        <v>20</v>
      </c>
      <c r="P629" s="3">
        <f t="shared" si="129"/>
        <v>12</v>
      </c>
      <c r="Q629" s="3">
        <v>10</v>
      </c>
      <c r="R629" s="3">
        <f t="shared" si="130"/>
        <v>6</v>
      </c>
      <c r="S629" s="3">
        <v>20</v>
      </c>
      <c r="T629" s="3">
        <f t="shared" si="131"/>
        <v>12</v>
      </c>
      <c r="U629" s="3">
        <f t="shared" si="132"/>
        <v>48</v>
      </c>
      <c r="V629" s="3"/>
      <c r="W629" s="6"/>
      <c r="X629" s="3">
        <f t="shared" si="136"/>
        <v>0</v>
      </c>
      <c r="Y629" s="3">
        <v>0</v>
      </c>
      <c r="Z629" s="68">
        <f t="shared" si="133"/>
        <v>48</v>
      </c>
      <c r="AA629" s="10">
        <v>300000</v>
      </c>
      <c r="AB629" s="10"/>
      <c r="AC629" s="16">
        <f t="shared" si="126"/>
        <v>150000</v>
      </c>
      <c r="AD629" s="1"/>
      <c r="AE629" s="1"/>
      <c r="AF629" s="1"/>
      <c r="AG629" s="1"/>
      <c r="AH629" s="35" t="s">
        <v>667</v>
      </c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  <c r="BK629" s="61"/>
      <c r="BL629" s="61"/>
      <c r="BM629" s="61"/>
      <c r="BN629" s="61"/>
      <c r="BO629" s="61"/>
      <c r="BP629" s="61"/>
      <c r="BQ629" s="61"/>
      <c r="BR629" s="61"/>
      <c r="BS629" s="61"/>
      <c r="BT629" s="61"/>
      <c r="BU629" s="61"/>
      <c r="BV629" s="61"/>
      <c r="BW629" s="61"/>
      <c r="BX629" s="61"/>
      <c r="BY629" s="61"/>
      <c r="BZ629" s="61"/>
      <c r="CA629" s="61"/>
      <c r="CB629" s="61"/>
      <c r="CC629" s="61"/>
      <c r="CD629" s="61"/>
      <c r="CE629" s="61"/>
      <c r="CF629" s="61"/>
      <c r="CG629" s="61"/>
      <c r="CH629" s="61"/>
      <c r="CI629" s="61"/>
      <c r="CJ629" s="61"/>
      <c r="CK629" s="61"/>
      <c r="CL629" s="61"/>
      <c r="CM629" s="61"/>
      <c r="CN629" s="61"/>
      <c r="CO629" s="61"/>
      <c r="CP629" s="61"/>
      <c r="CQ629" s="61"/>
      <c r="CR629" s="61"/>
      <c r="CS629" s="61"/>
      <c r="CT629" s="61"/>
      <c r="CU629" s="61"/>
      <c r="CV629" s="61"/>
    </row>
    <row r="630" spans="1:100" ht="38.4" customHeight="1" x14ac:dyDescent="0.3">
      <c r="A630" s="6">
        <v>627</v>
      </c>
      <c r="B630" s="7">
        <v>62629</v>
      </c>
      <c r="C630" s="40" t="s">
        <v>228</v>
      </c>
      <c r="D630" s="40"/>
      <c r="E630" s="40"/>
      <c r="F630" s="40"/>
      <c r="G630" s="40"/>
      <c r="H630" s="40"/>
      <c r="I630" s="3">
        <v>15</v>
      </c>
      <c r="J630" s="3">
        <f t="shared" si="127"/>
        <v>6</v>
      </c>
      <c r="K630" s="3">
        <v>15</v>
      </c>
      <c r="L630" s="3">
        <f t="shared" si="128"/>
        <v>6</v>
      </c>
      <c r="M630" s="3">
        <v>30</v>
      </c>
      <c r="N630" s="3">
        <f t="shared" si="135"/>
        <v>12</v>
      </c>
      <c r="O630" s="3">
        <v>10</v>
      </c>
      <c r="P630" s="3">
        <f t="shared" si="129"/>
        <v>6</v>
      </c>
      <c r="Q630" s="3">
        <v>10</v>
      </c>
      <c r="R630" s="3">
        <f t="shared" si="130"/>
        <v>6</v>
      </c>
      <c r="S630" s="3">
        <v>20</v>
      </c>
      <c r="T630" s="3">
        <f t="shared" si="131"/>
        <v>12</v>
      </c>
      <c r="U630" s="3">
        <f t="shared" si="132"/>
        <v>48</v>
      </c>
      <c r="V630" s="3"/>
      <c r="W630" s="6"/>
      <c r="X630" s="3">
        <f t="shared" si="136"/>
        <v>0</v>
      </c>
      <c r="Y630" s="3">
        <v>0</v>
      </c>
      <c r="Z630" s="68">
        <f t="shared" si="133"/>
        <v>48</v>
      </c>
      <c r="AA630" s="10">
        <v>63000</v>
      </c>
      <c r="AB630" s="10"/>
      <c r="AC630" s="16">
        <f t="shared" si="126"/>
        <v>31500</v>
      </c>
      <c r="AD630" s="1"/>
      <c r="AE630" s="1"/>
      <c r="AF630" s="1"/>
      <c r="AG630" s="1"/>
      <c r="AH630" s="35" t="s">
        <v>667</v>
      </c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  <c r="BK630" s="61"/>
      <c r="BL630" s="61"/>
      <c r="BM630" s="61"/>
      <c r="BN630" s="61"/>
      <c r="BO630" s="61"/>
      <c r="BP630" s="61"/>
      <c r="BQ630" s="61"/>
      <c r="BR630" s="61"/>
      <c r="BS630" s="61"/>
      <c r="BT630" s="61"/>
      <c r="BU630" s="61"/>
      <c r="BV630" s="61"/>
      <c r="BW630" s="61"/>
      <c r="BX630" s="61"/>
      <c r="BY630" s="61"/>
      <c r="BZ630" s="61"/>
      <c r="CA630" s="61"/>
      <c r="CB630" s="61"/>
      <c r="CC630" s="61"/>
      <c r="CD630" s="61"/>
      <c r="CE630" s="61"/>
      <c r="CF630" s="61"/>
      <c r="CG630" s="61"/>
      <c r="CH630" s="61"/>
      <c r="CI630" s="61"/>
      <c r="CJ630" s="61"/>
      <c r="CK630" s="61"/>
      <c r="CL630" s="61"/>
      <c r="CM630" s="61"/>
      <c r="CN630" s="61"/>
      <c r="CO630" s="61"/>
      <c r="CP630" s="61"/>
      <c r="CQ630" s="61"/>
      <c r="CR630" s="61"/>
      <c r="CS630" s="61"/>
      <c r="CT630" s="61"/>
      <c r="CU630" s="61"/>
      <c r="CV630" s="61"/>
    </row>
    <row r="631" spans="1:100" ht="38.4" customHeight="1" x14ac:dyDescent="0.3">
      <c r="A631" s="3">
        <v>628</v>
      </c>
      <c r="B631" s="7">
        <v>63538</v>
      </c>
      <c r="C631" s="40" t="s">
        <v>515</v>
      </c>
      <c r="D631" s="40"/>
      <c r="E631" s="40"/>
      <c r="F631" s="40"/>
      <c r="G631" s="40"/>
      <c r="H631" s="40"/>
      <c r="I631" s="3">
        <v>15</v>
      </c>
      <c r="J631" s="3">
        <f t="shared" si="127"/>
        <v>6</v>
      </c>
      <c r="K631" s="3">
        <v>15</v>
      </c>
      <c r="L631" s="3">
        <f t="shared" si="128"/>
        <v>6</v>
      </c>
      <c r="M631" s="3">
        <v>30</v>
      </c>
      <c r="N631" s="3">
        <f t="shared" si="135"/>
        <v>12</v>
      </c>
      <c r="O631" s="3">
        <v>10</v>
      </c>
      <c r="P631" s="3">
        <f t="shared" si="129"/>
        <v>6</v>
      </c>
      <c r="Q631" s="3">
        <v>10</v>
      </c>
      <c r="R631" s="3">
        <f t="shared" si="130"/>
        <v>6</v>
      </c>
      <c r="S631" s="3">
        <v>20</v>
      </c>
      <c r="T631" s="3">
        <f t="shared" si="131"/>
        <v>12</v>
      </c>
      <c r="U631" s="3">
        <f t="shared" si="132"/>
        <v>48</v>
      </c>
      <c r="V631" s="3"/>
      <c r="W631" s="6"/>
      <c r="X631" s="3">
        <f t="shared" si="136"/>
        <v>0</v>
      </c>
      <c r="Y631" s="3">
        <v>0</v>
      </c>
      <c r="Z631" s="68">
        <f t="shared" si="133"/>
        <v>48</v>
      </c>
      <c r="AA631" s="10">
        <v>43000</v>
      </c>
      <c r="AB631" s="10"/>
      <c r="AC631" s="16">
        <f t="shared" si="126"/>
        <v>21500</v>
      </c>
      <c r="AD631" s="1"/>
      <c r="AE631" s="1"/>
      <c r="AF631" s="1"/>
      <c r="AG631" s="1"/>
      <c r="AH631" s="35" t="s">
        <v>667</v>
      </c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  <c r="BK631" s="61"/>
      <c r="BL631" s="61"/>
      <c r="BM631" s="61"/>
      <c r="BN631" s="61"/>
      <c r="BO631" s="61"/>
      <c r="BP631" s="61"/>
      <c r="BQ631" s="61"/>
      <c r="BR631" s="61"/>
      <c r="BS631" s="61"/>
      <c r="BT631" s="61"/>
      <c r="BU631" s="61"/>
      <c r="BV631" s="61"/>
      <c r="BW631" s="61"/>
      <c r="BX631" s="61"/>
      <c r="BY631" s="61"/>
      <c r="BZ631" s="61"/>
      <c r="CA631" s="61"/>
      <c r="CB631" s="61"/>
      <c r="CC631" s="61"/>
      <c r="CD631" s="61"/>
      <c r="CE631" s="61"/>
      <c r="CF631" s="61"/>
      <c r="CG631" s="61"/>
      <c r="CH631" s="61"/>
      <c r="CI631" s="61"/>
      <c r="CJ631" s="61"/>
      <c r="CK631" s="61"/>
      <c r="CL631" s="61"/>
      <c r="CM631" s="61"/>
      <c r="CN631" s="61"/>
      <c r="CO631" s="61"/>
      <c r="CP631" s="61"/>
      <c r="CQ631" s="61"/>
      <c r="CR631" s="61"/>
      <c r="CS631" s="61"/>
      <c r="CT631" s="61"/>
      <c r="CU631" s="61"/>
      <c r="CV631" s="61"/>
    </row>
    <row r="632" spans="1:100" ht="38.4" customHeight="1" x14ac:dyDescent="0.3">
      <c r="A632" s="3">
        <v>629</v>
      </c>
      <c r="B632" s="7">
        <v>63539</v>
      </c>
      <c r="C632" s="40" t="s">
        <v>516</v>
      </c>
      <c r="D632" s="40"/>
      <c r="E632" s="40"/>
      <c r="F632" s="40"/>
      <c r="G632" s="40"/>
      <c r="H632" s="40"/>
      <c r="I632" s="3">
        <v>15</v>
      </c>
      <c r="J632" s="3">
        <f t="shared" si="127"/>
        <v>6</v>
      </c>
      <c r="K632" s="3">
        <v>15</v>
      </c>
      <c r="L632" s="3">
        <f t="shared" si="128"/>
        <v>6</v>
      </c>
      <c r="M632" s="3">
        <v>30</v>
      </c>
      <c r="N632" s="3">
        <f t="shared" si="135"/>
        <v>12</v>
      </c>
      <c r="O632" s="3">
        <v>10</v>
      </c>
      <c r="P632" s="3">
        <f t="shared" si="129"/>
        <v>6</v>
      </c>
      <c r="Q632" s="3">
        <v>10</v>
      </c>
      <c r="R632" s="3">
        <f t="shared" si="130"/>
        <v>6</v>
      </c>
      <c r="S632" s="3">
        <v>20</v>
      </c>
      <c r="T632" s="3">
        <f t="shared" si="131"/>
        <v>12</v>
      </c>
      <c r="U632" s="3">
        <f t="shared" si="132"/>
        <v>48</v>
      </c>
      <c r="V632" s="3"/>
      <c r="W632" s="6"/>
      <c r="X632" s="3">
        <f t="shared" si="136"/>
        <v>0</v>
      </c>
      <c r="Y632" s="3">
        <v>0</v>
      </c>
      <c r="Z632" s="68">
        <f t="shared" si="133"/>
        <v>48</v>
      </c>
      <c r="AA632" s="10">
        <v>61290.400000000001</v>
      </c>
      <c r="AB632" s="10"/>
      <c r="AC632" s="16">
        <f t="shared" si="126"/>
        <v>30645.200000000001</v>
      </c>
      <c r="AD632" s="1"/>
      <c r="AE632" s="1"/>
      <c r="AF632" s="1"/>
      <c r="AG632" s="1"/>
      <c r="AH632" s="35" t="s">
        <v>667</v>
      </c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  <c r="BK632" s="61"/>
      <c r="BL632" s="61"/>
      <c r="BM632" s="61"/>
      <c r="BN632" s="61"/>
      <c r="BO632" s="61"/>
      <c r="BP632" s="61"/>
      <c r="BQ632" s="61"/>
      <c r="BR632" s="61"/>
      <c r="BS632" s="61"/>
      <c r="BT632" s="61"/>
      <c r="BU632" s="61"/>
      <c r="BV632" s="61"/>
      <c r="BW632" s="61"/>
      <c r="BX632" s="61"/>
      <c r="BY632" s="61"/>
      <c r="BZ632" s="61"/>
      <c r="CA632" s="61"/>
      <c r="CB632" s="61"/>
      <c r="CC632" s="61"/>
      <c r="CD632" s="61"/>
      <c r="CE632" s="61"/>
      <c r="CF632" s="61"/>
      <c r="CG632" s="61"/>
      <c r="CH632" s="61"/>
      <c r="CI632" s="61"/>
      <c r="CJ632" s="61"/>
      <c r="CK632" s="61"/>
      <c r="CL632" s="61"/>
      <c r="CM632" s="61"/>
      <c r="CN632" s="61"/>
      <c r="CO632" s="61"/>
      <c r="CP632" s="61"/>
      <c r="CQ632" s="61"/>
      <c r="CR632" s="61"/>
      <c r="CS632" s="61"/>
      <c r="CT632" s="61"/>
      <c r="CU632" s="61"/>
      <c r="CV632" s="61"/>
    </row>
    <row r="633" spans="1:100" ht="38.4" customHeight="1" x14ac:dyDescent="0.3">
      <c r="A633" s="3">
        <v>630</v>
      </c>
      <c r="B633" s="7">
        <v>63573</v>
      </c>
      <c r="C633" s="40" t="s">
        <v>533</v>
      </c>
      <c r="D633" s="40"/>
      <c r="E633" s="40"/>
      <c r="F633" s="40"/>
      <c r="G633" s="40"/>
      <c r="H633" s="40"/>
      <c r="I633" s="3">
        <v>15</v>
      </c>
      <c r="J633" s="3">
        <f t="shared" si="127"/>
        <v>6</v>
      </c>
      <c r="K633" s="3">
        <v>15</v>
      </c>
      <c r="L633" s="3">
        <f t="shared" si="128"/>
        <v>6</v>
      </c>
      <c r="M633" s="3">
        <v>30</v>
      </c>
      <c r="N633" s="3">
        <f t="shared" si="135"/>
        <v>12</v>
      </c>
      <c r="O633" s="3">
        <v>10</v>
      </c>
      <c r="P633" s="3">
        <f t="shared" si="129"/>
        <v>6</v>
      </c>
      <c r="Q633" s="3">
        <v>10</v>
      </c>
      <c r="R633" s="3">
        <f t="shared" si="130"/>
        <v>6</v>
      </c>
      <c r="S633" s="3">
        <v>20</v>
      </c>
      <c r="T633" s="3">
        <f t="shared" si="131"/>
        <v>12</v>
      </c>
      <c r="U633" s="3">
        <f t="shared" si="132"/>
        <v>48</v>
      </c>
      <c r="V633" s="3"/>
      <c r="W633" s="6"/>
      <c r="X633" s="3">
        <f t="shared" si="136"/>
        <v>0</v>
      </c>
      <c r="Y633" s="3">
        <v>0</v>
      </c>
      <c r="Z633" s="68">
        <f t="shared" si="133"/>
        <v>48</v>
      </c>
      <c r="AA633" s="10">
        <v>350513.32</v>
      </c>
      <c r="AB633" s="10"/>
      <c r="AC633" s="16">
        <f t="shared" si="126"/>
        <v>175256.66</v>
      </c>
      <c r="AD633" s="1"/>
      <c r="AE633" s="1"/>
      <c r="AF633" s="1"/>
      <c r="AG633" s="1"/>
      <c r="AH633" s="35" t="s">
        <v>667</v>
      </c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  <c r="BK633" s="61"/>
      <c r="BL633" s="61"/>
      <c r="BM633" s="61"/>
      <c r="BN633" s="61"/>
      <c r="BO633" s="61"/>
      <c r="BP633" s="61"/>
      <c r="BQ633" s="61"/>
      <c r="BR633" s="61"/>
      <c r="BS633" s="61"/>
      <c r="BT633" s="61"/>
      <c r="BU633" s="61"/>
      <c r="BV633" s="61"/>
      <c r="BW633" s="61"/>
      <c r="BX633" s="61"/>
      <c r="BY633" s="61"/>
      <c r="BZ633" s="61"/>
      <c r="CA633" s="61"/>
      <c r="CB633" s="61"/>
      <c r="CC633" s="61"/>
      <c r="CD633" s="61"/>
      <c r="CE633" s="61"/>
      <c r="CF633" s="61"/>
      <c r="CG633" s="61"/>
      <c r="CH633" s="61"/>
      <c r="CI633" s="61"/>
      <c r="CJ633" s="61"/>
      <c r="CK633" s="61"/>
      <c r="CL633" s="61"/>
      <c r="CM633" s="61"/>
      <c r="CN633" s="61"/>
      <c r="CO633" s="61"/>
      <c r="CP633" s="61"/>
      <c r="CQ633" s="61"/>
      <c r="CR633" s="61"/>
      <c r="CS633" s="61"/>
      <c r="CT633" s="61"/>
      <c r="CU633" s="61"/>
      <c r="CV633" s="61"/>
    </row>
    <row r="634" spans="1:100" ht="38.4" customHeight="1" x14ac:dyDescent="0.3">
      <c r="A634" s="6">
        <v>631</v>
      </c>
      <c r="B634" s="7">
        <v>62965</v>
      </c>
      <c r="C634" s="40" t="s">
        <v>52</v>
      </c>
      <c r="D634" s="40"/>
      <c r="E634" s="40"/>
      <c r="F634" s="40"/>
      <c r="G634" s="40"/>
      <c r="H634" s="40"/>
      <c r="I634" s="3">
        <v>7.5</v>
      </c>
      <c r="J634" s="3">
        <f t="shared" si="127"/>
        <v>3</v>
      </c>
      <c r="K634" s="3">
        <v>22</v>
      </c>
      <c r="L634" s="3">
        <f t="shared" si="128"/>
        <v>8.8000000000000007</v>
      </c>
      <c r="M634" s="4">
        <v>30</v>
      </c>
      <c r="N634" s="3">
        <f t="shared" si="135"/>
        <v>12</v>
      </c>
      <c r="O634" s="3">
        <v>10</v>
      </c>
      <c r="P634" s="3">
        <f t="shared" si="129"/>
        <v>6</v>
      </c>
      <c r="Q634" s="3">
        <v>10</v>
      </c>
      <c r="R634" s="3">
        <f t="shared" si="130"/>
        <v>6</v>
      </c>
      <c r="S634" s="3">
        <v>20</v>
      </c>
      <c r="T634" s="3">
        <f t="shared" si="131"/>
        <v>12</v>
      </c>
      <c r="U634" s="3">
        <f t="shared" si="132"/>
        <v>47.8</v>
      </c>
      <c r="V634" s="3"/>
      <c r="W634" s="6"/>
      <c r="X634" s="3">
        <v>0</v>
      </c>
      <c r="Y634" s="3">
        <v>0</v>
      </c>
      <c r="Z634" s="68">
        <f t="shared" si="133"/>
        <v>47.8</v>
      </c>
      <c r="AA634" s="10">
        <v>400000</v>
      </c>
      <c r="AB634" s="10"/>
      <c r="AC634" s="16">
        <f t="shared" si="126"/>
        <v>200000</v>
      </c>
      <c r="AD634" s="1"/>
      <c r="AE634" s="1"/>
      <c r="AF634" s="1"/>
      <c r="AG634" s="1"/>
      <c r="AH634" s="35" t="s">
        <v>667</v>
      </c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  <c r="BK634" s="61"/>
      <c r="BL634" s="61"/>
      <c r="BM634" s="61"/>
      <c r="BN634" s="61"/>
      <c r="BO634" s="61"/>
      <c r="BP634" s="61"/>
      <c r="BQ634" s="61"/>
      <c r="BR634" s="61"/>
      <c r="BS634" s="61"/>
      <c r="BT634" s="61"/>
      <c r="BU634" s="61"/>
      <c r="BV634" s="61"/>
      <c r="BW634" s="61"/>
      <c r="BX634" s="61"/>
      <c r="BY634" s="61"/>
      <c r="BZ634" s="61"/>
      <c r="CA634" s="61"/>
      <c r="CB634" s="61"/>
      <c r="CC634" s="61"/>
      <c r="CD634" s="61"/>
      <c r="CE634" s="61"/>
      <c r="CF634" s="61"/>
      <c r="CG634" s="61"/>
      <c r="CH634" s="61"/>
      <c r="CI634" s="61"/>
      <c r="CJ634" s="61"/>
      <c r="CK634" s="61"/>
      <c r="CL634" s="61"/>
      <c r="CM634" s="61"/>
      <c r="CN634" s="61"/>
      <c r="CO634" s="61"/>
      <c r="CP634" s="61"/>
      <c r="CQ634" s="61"/>
      <c r="CR634" s="61"/>
      <c r="CS634" s="61"/>
      <c r="CT634" s="61"/>
      <c r="CU634" s="61"/>
      <c r="CV634" s="61"/>
    </row>
    <row r="635" spans="1:100" ht="38.4" customHeight="1" x14ac:dyDescent="0.3">
      <c r="A635" s="3">
        <v>632</v>
      </c>
      <c r="B635" s="7">
        <v>63491</v>
      </c>
      <c r="C635" s="40" t="s">
        <v>495</v>
      </c>
      <c r="D635" s="40"/>
      <c r="E635" s="40"/>
      <c r="F635" s="40"/>
      <c r="G635" s="40"/>
      <c r="H635" s="40"/>
      <c r="I635" s="3">
        <v>7.5</v>
      </c>
      <c r="J635" s="3">
        <f t="shared" si="127"/>
        <v>3</v>
      </c>
      <c r="K635" s="3">
        <v>22</v>
      </c>
      <c r="L635" s="3">
        <f t="shared" si="128"/>
        <v>8.8000000000000007</v>
      </c>
      <c r="M635" s="3">
        <v>30</v>
      </c>
      <c r="N635" s="3">
        <f t="shared" si="135"/>
        <v>12</v>
      </c>
      <c r="O635" s="3">
        <v>10</v>
      </c>
      <c r="P635" s="3">
        <f t="shared" si="129"/>
        <v>6</v>
      </c>
      <c r="Q635" s="3">
        <v>10</v>
      </c>
      <c r="R635" s="3">
        <f t="shared" si="130"/>
        <v>6</v>
      </c>
      <c r="S635" s="3">
        <v>20</v>
      </c>
      <c r="T635" s="3">
        <f t="shared" si="131"/>
        <v>12</v>
      </c>
      <c r="U635" s="3">
        <f t="shared" si="132"/>
        <v>47.8</v>
      </c>
      <c r="V635" s="3"/>
      <c r="W635" s="6"/>
      <c r="X635" s="3">
        <f t="shared" ref="X635:X643" si="137">+V635+W635</f>
        <v>0</v>
      </c>
      <c r="Y635" s="3">
        <v>0</v>
      </c>
      <c r="Z635" s="68">
        <f t="shared" si="133"/>
        <v>47.8</v>
      </c>
      <c r="AA635" s="10">
        <v>121536.96000000001</v>
      </c>
      <c r="AB635" s="10"/>
      <c r="AC635" s="16">
        <f t="shared" si="126"/>
        <v>60768.480000000003</v>
      </c>
      <c r="AD635" s="1"/>
      <c r="AE635" s="1"/>
      <c r="AF635" s="1"/>
      <c r="AG635" s="1"/>
      <c r="AH635" s="35" t="s">
        <v>667</v>
      </c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  <c r="BK635" s="61"/>
      <c r="BL635" s="61"/>
      <c r="BM635" s="61"/>
      <c r="BN635" s="61"/>
      <c r="BO635" s="61"/>
      <c r="BP635" s="61"/>
      <c r="BQ635" s="61"/>
      <c r="BR635" s="61"/>
      <c r="BS635" s="61"/>
      <c r="BT635" s="61"/>
      <c r="BU635" s="61"/>
      <c r="BV635" s="61"/>
      <c r="BW635" s="61"/>
      <c r="BX635" s="61"/>
      <c r="BY635" s="61"/>
      <c r="BZ635" s="61"/>
      <c r="CA635" s="61"/>
      <c r="CB635" s="61"/>
      <c r="CC635" s="61"/>
      <c r="CD635" s="61"/>
      <c r="CE635" s="61"/>
      <c r="CF635" s="61"/>
      <c r="CG635" s="61"/>
      <c r="CH635" s="61"/>
      <c r="CI635" s="61"/>
      <c r="CJ635" s="61"/>
      <c r="CK635" s="61"/>
      <c r="CL635" s="61"/>
      <c r="CM635" s="61"/>
      <c r="CN635" s="61"/>
      <c r="CO635" s="61"/>
      <c r="CP635" s="61"/>
      <c r="CQ635" s="61"/>
      <c r="CR635" s="61"/>
      <c r="CS635" s="61"/>
      <c r="CT635" s="61"/>
      <c r="CU635" s="61"/>
      <c r="CV635" s="61"/>
    </row>
    <row r="636" spans="1:100" ht="38.4" customHeight="1" x14ac:dyDescent="0.3">
      <c r="A636" s="3">
        <v>633</v>
      </c>
      <c r="B636" s="7">
        <v>62659</v>
      </c>
      <c r="C636" s="40" t="s">
        <v>243</v>
      </c>
      <c r="D636" s="40"/>
      <c r="E636" s="40"/>
      <c r="F636" s="40"/>
      <c r="G636" s="40"/>
      <c r="H636" s="40"/>
      <c r="I636" s="3">
        <v>7.5</v>
      </c>
      <c r="J636" s="3">
        <f t="shared" si="127"/>
        <v>3</v>
      </c>
      <c r="K636" s="3">
        <v>7.5</v>
      </c>
      <c r="L636" s="3">
        <f t="shared" si="128"/>
        <v>3</v>
      </c>
      <c r="M636" s="3">
        <v>40</v>
      </c>
      <c r="N636" s="3">
        <f t="shared" si="135"/>
        <v>16</v>
      </c>
      <c r="O636" s="3">
        <v>10</v>
      </c>
      <c r="P636" s="3">
        <f t="shared" si="129"/>
        <v>6</v>
      </c>
      <c r="Q636" s="3">
        <v>10</v>
      </c>
      <c r="R636" s="3">
        <f t="shared" si="130"/>
        <v>6</v>
      </c>
      <c r="S636" s="3">
        <v>20</v>
      </c>
      <c r="T636" s="3">
        <f t="shared" si="131"/>
        <v>12</v>
      </c>
      <c r="U636" s="3">
        <f t="shared" si="132"/>
        <v>46</v>
      </c>
      <c r="V636" s="3"/>
      <c r="W636" s="6"/>
      <c r="X636" s="3">
        <f t="shared" si="137"/>
        <v>0</v>
      </c>
      <c r="Y636" s="3">
        <v>0</v>
      </c>
      <c r="Z636" s="68">
        <f t="shared" si="133"/>
        <v>46</v>
      </c>
      <c r="AA636" s="10">
        <v>50000</v>
      </c>
      <c r="AB636" s="10"/>
      <c r="AC636" s="16">
        <f t="shared" si="126"/>
        <v>25000</v>
      </c>
      <c r="AD636" s="1"/>
      <c r="AE636" s="1"/>
      <c r="AF636" s="1"/>
      <c r="AG636" s="1"/>
      <c r="AH636" s="35" t="s">
        <v>667</v>
      </c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  <c r="BK636" s="61"/>
      <c r="BL636" s="61"/>
      <c r="BM636" s="61"/>
      <c r="BN636" s="61"/>
      <c r="BO636" s="61"/>
      <c r="BP636" s="61"/>
      <c r="BQ636" s="61"/>
      <c r="BR636" s="61"/>
      <c r="BS636" s="61"/>
      <c r="BT636" s="61"/>
      <c r="BU636" s="61"/>
      <c r="BV636" s="61"/>
      <c r="BW636" s="61"/>
      <c r="BX636" s="61"/>
      <c r="BY636" s="61"/>
      <c r="BZ636" s="61"/>
      <c r="CA636" s="61"/>
      <c r="CB636" s="61"/>
      <c r="CC636" s="61"/>
      <c r="CD636" s="61"/>
      <c r="CE636" s="61"/>
      <c r="CF636" s="61"/>
      <c r="CG636" s="61"/>
      <c r="CH636" s="61"/>
      <c r="CI636" s="61"/>
      <c r="CJ636" s="61"/>
      <c r="CK636" s="61"/>
      <c r="CL636" s="61"/>
      <c r="CM636" s="61"/>
      <c r="CN636" s="61"/>
      <c r="CO636" s="61"/>
      <c r="CP636" s="61"/>
      <c r="CQ636" s="61"/>
      <c r="CR636" s="61"/>
      <c r="CS636" s="61"/>
      <c r="CT636" s="61"/>
      <c r="CU636" s="61"/>
      <c r="CV636" s="61"/>
    </row>
    <row r="637" spans="1:100" ht="38.4" customHeight="1" x14ac:dyDescent="0.3">
      <c r="A637" s="3">
        <v>634</v>
      </c>
      <c r="B637" s="7">
        <v>63730</v>
      </c>
      <c r="C637" s="40" t="s">
        <v>625</v>
      </c>
      <c r="D637" s="40"/>
      <c r="E637" s="40"/>
      <c r="F637" s="40"/>
      <c r="G637" s="40"/>
      <c r="H637" s="40"/>
      <c r="I637" s="3">
        <v>15</v>
      </c>
      <c r="J637" s="3">
        <f t="shared" si="127"/>
        <v>6</v>
      </c>
      <c r="K637" s="3">
        <v>15</v>
      </c>
      <c r="L637" s="3">
        <f t="shared" si="128"/>
        <v>6</v>
      </c>
      <c r="M637" s="3">
        <v>10</v>
      </c>
      <c r="N637" s="3">
        <f t="shared" si="135"/>
        <v>4</v>
      </c>
      <c r="O637" s="3">
        <v>20</v>
      </c>
      <c r="P637" s="3">
        <f t="shared" si="129"/>
        <v>12</v>
      </c>
      <c r="Q637" s="3">
        <v>10</v>
      </c>
      <c r="R637" s="3">
        <f t="shared" si="130"/>
        <v>6</v>
      </c>
      <c r="S637" s="3">
        <v>20</v>
      </c>
      <c r="T637" s="3">
        <f t="shared" si="131"/>
        <v>12</v>
      </c>
      <c r="U637" s="3">
        <f t="shared" si="132"/>
        <v>46</v>
      </c>
      <c r="V637" s="3"/>
      <c r="W637" s="6"/>
      <c r="X637" s="3">
        <f t="shared" si="137"/>
        <v>0</v>
      </c>
      <c r="Y637" s="3">
        <v>0</v>
      </c>
      <c r="Z637" s="68">
        <f t="shared" si="133"/>
        <v>46</v>
      </c>
      <c r="AA637" s="10">
        <v>226417.38</v>
      </c>
      <c r="AB637" s="10"/>
      <c r="AC637" s="16">
        <f t="shared" si="126"/>
        <v>113208.69</v>
      </c>
      <c r="AD637" s="1"/>
      <c r="AE637" s="1"/>
      <c r="AF637" s="1"/>
      <c r="AG637" s="1"/>
      <c r="AH637" s="35" t="s">
        <v>667</v>
      </c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  <c r="BK637" s="61"/>
      <c r="BL637" s="61"/>
      <c r="BM637" s="61"/>
      <c r="BN637" s="61"/>
      <c r="BO637" s="61"/>
      <c r="BP637" s="61"/>
      <c r="BQ637" s="61"/>
      <c r="BR637" s="61"/>
      <c r="BS637" s="61"/>
      <c r="BT637" s="61"/>
      <c r="BU637" s="61"/>
      <c r="BV637" s="61"/>
      <c r="BW637" s="61"/>
      <c r="BX637" s="61"/>
      <c r="BY637" s="61"/>
      <c r="BZ637" s="61"/>
      <c r="CA637" s="61"/>
      <c r="CB637" s="61"/>
      <c r="CC637" s="61"/>
      <c r="CD637" s="61"/>
      <c r="CE637" s="61"/>
      <c r="CF637" s="61"/>
      <c r="CG637" s="61"/>
      <c r="CH637" s="61"/>
      <c r="CI637" s="61"/>
      <c r="CJ637" s="61"/>
      <c r="CK637" s="61"/>
      <c r="CL637" s="61"/>
      <c r="CM637" s="61"/>
      <c r="CN637" s="61"/>
      <c r="CO637" s="61"/>
      <c r="CP637" s="61"/>
      <c r="CQ637" s="61"/>
      <c r="CR637" s="61"/>
      <c r="CS637" s="61"/>
      <c r="CT637" s="61"/>
      <c r="CU637" s="61"/>
      <c r="CV637" s="61"/>
    </row>
    <row r="638" spans="1:100" ht="38.4" customHeight="1" x14ac:dyDescent="0.3">
      <c r="A638" s="6">
        <v>635</v>
      </c>
      <c r="B638" s="7">
        <v>62669</v>
      </c>
      <c r="C638" s="40" t="s">
        <v>245</v>
      </c>
      <c r="D638" s="40"/>
      <c r="E638" s="40"/>
      <c r="F638" s="40"/>
      <c r="G638" s="40"/>
      <c r="H638" s="40"/>
      <c r="I638" s="3">
        <v>7.5</v>
      </c>
      <c r="J638" s="3">
        <f t="shared" si="127"/>
        <v>3</v>
      </c>
      <c r="K638" s="3">
        <v>15</v>
      </c>
      <c r="L638" s="3">
        <f t="shared" si="128"/>
        <v>6</v>
      </c>
      <c r="M638" s="3">
        <v>30</v>
      </c>
      <c r="N638" s="3">
        <f t="shared" si="135"/>
        <v>12</v>
      </c>
      <c r="O638" s="3">
        <v>10</v>
      </c>
      <c r="P638" s="3">
        <f t="shared" si="129"/>
        <v>6</v>
      </c>
      <c r="Q638" s="3">
        <v>10</v>
      </c>
      <c r="R638" s="3">
        <f t="shared" si="130"/>
        <v>6</v>
      </c>
      <c r="S638" s="3">
        <v>20</v>
      </c>
      <c r="T638" s="3">
        <f t="shared" si="131"/>
        <v>12</v>
      </c>
      <c r="U638" s="3">
        <f t="shared" si="132"/>
        <v>45</v>
      </c>
      <c r="V638" s="3"/>
      <c r="W638" s="6"/>
      <c r="X638" s="3">
        <f t="shared" si="137"/>
        <v>0</v>
      </c>
      <c r="Y638" s="3">
        <v>0</v>
      </c>
      <c r="Z638" s="68">
        <f t="shared" si="133"/>
        <v>45</v>
      </c>
      <c r="AA638" s="10">
        <v>173494.67</v>
      </c>
      <c r="AB638" s="10"/>
      <c r="AC638" s="16">
        <f t="shared" si="126"/>
        <v>86747.335000000006</v>
      </c>
      <c r="AD638" s="1"/>
      <c r="AE638" s="1"/>
      <c r="AF638" s="1"/>
      <c r="AG638" s="1"/>
      <c r="AH638" s="35" t="s">
        <v>667</v>
      </c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  <c r="BK638" s="61"/>
      <c r="BL638" s="61"/>
      <c r="BM638" s="61"/>
      <c r="BN638" s="61"/>
      <c r="BO638" s="61"/>
      <c r="BP638" s="61"/>
      <c r="BQ638" s="61"/>
      <c r="BR638" s="61"/>
      <c r="BS638" s="61"/>
      <c r="BT638" s="61"/>
      <c r="BU638" s="61"/>
      <c r="BV638" s="61"/>
      <c r="BW638" s="61"/>
      <c r="BX638" s="61"/>
      <c r="BY638" s="61"/>
      <c r="BZ638" s="61"/>
      <c r="CA638" s="61"/>
      <c r="CB638" s="61"/>
      <c r="CC638" s="61"/>
      <c r="CD638" s="61"/>
      <c r="CE638" s="61"/>
      <c r="CF638" s="61"/>
      <c r="CG638" s="61"/>
      <c r="CH638" s="61"/>
      <c r="CI638" s="61"/>
      <c r="CJ638" s="61"/>
      <c r="CK638" s="61"/>
      <c r="CL638" s="61"/>
      <c r="CM638" s="61"/>
      <c r="CN638" s="61"/>
      <c r="CO638" s="61"/>
      <c r="CP638" s="61"/>
      <c r="CQ638" s="61"/>
      <c r="CR638" s="61"/>
      <c r="CS638" s="61"/>
      <c r="CT638" s="61"/>
      <c r="CU638" s="61"/>
      <c r="CV638" s="61"/>
    </row>
    <row r="639" spans="1:100" ht="38.4" customHeight="1" x14ac:dyDescent="0.3">
      <c r="A639" s="3">
        <v>636</v>
      </c>
      <c r="B639" s="7">
        <v>62793</v>
      </c>
      <c r="C639" s="40" t="s">
        <v>281</v>
      </c>
      <c r="D639" s="40"/>
      <c r="E639" s="40"/>
      <c r="F639" s="40"/>
      <c r="G639" s="40"/>
      <c r="H639" s="40"/>
      <c r="I639" s="3">
        <v>7.5</v>
      </c>
      <c r="J639" s="3">
        <f t="shared" si="127"/>
        <v>3</v>
      </c>
      <c r="K639" s="3">
        <v>15</v>
      </c>
      <c r="L639" s="3">
        <f t="shared" si="128"/>
        <v>6</v>
      </c>
      <c r="M639" s="3">
        <v>30</v>
      </c>
      <c r="N639" s="3">
        <f t="shared" si="135"/>
        <v>12</v>
      </c>
      <c r="O639" s="3">
        <v>10</v>
      </c>
      <c r="P639" s="3">
        <f t="shared" si="129"/>
        <v>6</v>
      </c>
      <c r="Q639" s="3">
        <v>10</v>
      </c>
      <c r="R639" s="3">
        <f t="shared" si="130"/>
        <v>6</v>
      </c>
      <c r="S639" s="3">
        <v>20</v>
      </c>
      <c r="T639" s="3">
        <f t="shared" si="131"/>
        <v>12</v>
      </c>
      <c r="U639" s="3">
        <f t="shared" si="132"/>
        <v>45</v>
      </c>
      <c r="V639" s="3"/>
      <c r="W639" s="6"/>
      <c r="X639" s="3">
        <f t="shared" si="137"/>
        <v>0</v>
      </c>
      <c r="Y639" s="3">
        <v>0</v>
      </c>
      <c r="Z639" s="68">
        <f t="shared" si="133"/>
        <v>45</v>
      </c>
      <c r="AA639" s="10">
        <v>97223.47</v>
      </c>
      <c r="AB639" s="10"/>
      <c r="AC639" s="16">
        <f t="shared" si="126"/>
        <v>48611.735000000001</v>
      </c>
      <c r="AD639" s="1"/>
      <c r="AE639" s="1"/>
      <c r="AF639" s="1"/>
      <c r="AG639" s="1"/>
      <c r="AH639" s="35" t="s">
        <v>667</v>
      </c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  <c r="BK639" s="61"/>
      <c r="BL639" s="61"/>
      <c r="BM639" s="61"/>
      <c r="BN639" s="61"/>
      <c r="BO639" s="61"/>
      <c r="BP639" s="61"/>
      <c r="BQ639" s="61"/>
      <c r="BR639" s="61"/>
      <c r="BS639" s="61"/>
      <c r="BT639" s="61"/>
      <c r="BU639" s="61"/>
      <c r="BV639" s="61"/>
      <c r="BW639" s="61"/>
      <c r="BX639" s="61"/>
      <c r="BY639" s="61"/>
      <c r="BZ639" s="61"/>
      <c r="CA639" s="61"/>
      <c r="CB639" s="61"/>
      <c r="CC639" s="61"/>
      <c r="CD639" s="61"/>
      <c r="CE639" s="61"/>
      <c r="CF639" s="61"/>
      <c r="CG639" s="61"/>
      <c r="CH639" s="61"/>
      <c r="CI639" s="61"/>
      <c r="CJ639" s="61"/>
      <c r="CK639" s="61"/>
      <c r="CL639" s="61"/>
      <c r="CM639" s="61"/>
      <c r="CN639" s="61"/>
      <c r="CO639" s="61"/>
      <c r="CP639" s="61"/>
      <c r="CQ639" s="61"/>
      <c r="CR639" s="61"/>
      <c r="CS639" s="61"/>
      <c r="CT639" s="61"/>
      <c r="CU639" s="61"/>
      <c r="CV639" s="61"/>
    </row>
    <row r="640" spans="1:100" ht="38.4" customHeight="1" x14ac:dyDescent="0.3">
      <c r="A640" s="3">
        <v>637</v>
      </c>
      <c r="B640" s="7">
        <v>62947</v>
      </c>
      <c r="C640" s="40" t="s">
        <v>318</v>
      </c>
      <c r="D640" s="40"/>
      <c r="E640" s="40"/>
      <c r="F640" s="40"/>
      <c r="G640" s="40"/>
      <c r="H640" s="40"/>
      <c r="I640" s="3">
        <v>7.5</v>
      </c>
      <c r="J640" s="3">
        <f t="shared" si="127"/>
        <v>3</v>
      </c>
      <c r="K640" s="3">
        <v>15</v>
      </c>
      <c r="L640" s="3">
        <f t="shared" si="128"/>
        <v>6</v>
      </c>
      <c r="M640" s="3">
        <v>30</v>
      </c>
      <c r="N640" s="3">
        <f t="shared" si="135"/>
        <v>12</v>
      </c>
      <c r="O640" s="3">
        <v>10</v>
      </c>
      <c r="P640" s="3">
        <f t="shared" si="129"/>
        <v>6</v>
      </c>
      <c r="Q640" s="3">
        <v>10</v>
      </c>
      <c r="R640" s="3">
        <f t="shared" si="130"/>
        <v>6</v>
      </c>
      <c r="S640" s="3">
        <v>20</v>
      </c>
      <c r="T640" s="3">
        <f t="shared" si="131"/>
        <v>12</v>
      </c>
      <c r="U640" s="3">
        <f t="shared" si="132"/>
        <v>45</v>
      </c>
      <c r="V640" s="3"/>
      <c r="W640" s="6"/>
      <c r="X640" s="3">
        <f t="shared" si="137"/>
        <v>0</v>
      </c>
      <c r="Y640" s="3">
        <v>0</v>
      </c>
      <c r="Z640" s="68">
        <f t="shared" si="133"/>
        <v>45</v>
      </c>
      <c r="AA640" s="10">
        <v>80660</v>
      </c>
      <c r="AB640" s="10"/>
      <c r="AC640" s="16">
        <f t="shared" si="126"/>
        <v>40330</v>
      </c>
      <c r="AD640" s="1"/>
      <c r="AE640" s="1"/>
      <c r="AF640" s="1"/>
      <c r="AG640" s="1"/>
      <c r="AH640" s="35" t="s">
        <v>667</v>
      </c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  <c r="BK640" s="61"/>
      <c r="BL640" s="61"/>
      <c r="BM640" s="61"/>
      <c r="BN640" s="61"/>
      <c r="BO640" s="61"/>
      <c r="BP640" s="61"/>
      <c r="BQ640" s="61"/>
      <c r="BR640" s="61"/>
      <c r="BS640" s="61"/>
      <c r="BT640" s="61"/>
      <c r="BU640" s="61"/>
      <c r="BV640" s="61"/>
      <c r="BW640" s="61"/>
      <c r="BX640" s="61"/>
      <c r="BY640" s="61"/>
      <c r="BZ640" s="61"/>
      <c r="CA640" s="61"/>
      <c r="CB640" s="61"/>
      <c r="CC640" s="61"/>
      <c r="CD640" s="61"/>
      <c r="CE640" s="61"/>
      <c r="CF640" s="61"/>
      <c r="CG640" s="61"/>
      <c r="CH640" s="61"/>
      <c r="CI640" s="61"/>
      <c r="CJ640" s="61"/>
      <c r="CK640" s="61"/>
      <c r="CL640" s="61"/>
      <c r="CM640" s="61"/>
      <c r="CN640" s="61"/>
      <c r="CO640" s="61"/>
      <c r="CP640" s="61"/>
      <c r="CQ640" s="61"/>
      <c r="CR640" s="61"/>
      <c r="CS640" s="61"/>
      <c r="CT640" s="61"/>
      <c r="CU640" s="61"/>
      <c r="CV640" s="61"/>
    </row>
    <row r="641" spans="1:100" ht="38.4" customHeight="1" x14ac:dyDescent="0.3">
      <c r="A641" s="3">
        <v>638</v>
      </c>
      <c r="B641" s="7">
        <v>63477</v>
      </c>
      <c r="C641" s="40" t="s">
        <v>483</v>
      </c>
      <c r="D641" s="40"/>
      <c r="E641" s="40"/>
      <c r="F641" s="40"/>
      <c r="G641" s="40"/>
      <c r="H641" s="40"/>
      <c r="I641" s="3">
        <v>7.5</v>
      </c>
      <c r="J641" s="3">
        <f t="shared" si="127"/>
        <v>3</v>
      </c>
      <c r="K641" s="3">
        <v>15</v>
      </c>
      <c r="L641" s="3">
        <f t="shared" si="128"/>
        <v>6</v>
      </c>
      <c r="M641" s="3">
        <v>30</v>
      </c>
      <c r="N641" s="3">
        <f t="shared" si="135"/>
        <v>12</v>
      </c>
      <c r="O641" s="3">
        <v>10</v>
      </c>
      <c r="P641" s="3">
        <f t="shared" si="129"/>
        <v>6</v>
      </c>
      <c r="Q641" s="3">
        <v>10</v>
      </c>
      <c r="R641" s="3">
        <f t="shared" si="130"/>
        <v>6</v>
      </c>
      <c r="S641" s="3">
        <v>20</v>
      </c>
      <c r="T641" s="3">
        <f t="shared" si="131"/>
        <v>12</v>
      </c>
      <c r="U641" s="3">
        <f t="shared" si="132"/>
        <v>45</v>
      </c>
      <c r="V641" s="3"/>
      <c r="W641" s="6"/>
      <c r="X641" s="3">
        <f t="shared" si="137"/>
        <v>0</v>
      </c>
      <c r="Y641" s="3">
        <v>0</v>
      </c>
      <c r="Z641" s="68">
        <f t="shared" si="133"/>
        <v>45</v>
      </c>
      <c r="AA641" s="10">
        <v>146003.62</v>
      </c>
      <c r="AB641" s="10"/>
      <c r="AC641" s="16">
        <f t="shared" si="126"/>
        <v>73001.81</v>
      </c>
      <c r="AD641" s="1"/>
      <c r="AE641" s="1"/>
      <c r="AF641" s="1"/>
      <c r="AG641" s="1"/>
      <c r="AH641" s="35" t="s">
        <v>667</v>
      </c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  <c r="BK641" s="61"/>
      <c r="BL641" s="61"/>
      <c r="BM641" s="61"/>
      <c r="BN641" s="61"/>
      <c r="BO641" s="61"/>
      <c r="BP641" s="61"/>
      <c r="BQ641" s="61"/>
      <c r="BR641" s="61"/>
      <c r="BS641" s="61"/>
      <c r="BT641" s="61"/>
      <c r="BU641" s="61"/>
      <c r="BV641" s="61"/>
      <c r="BW641" s="61"/>
      <c r="BX641" s="61"/>
      <c r="BY641" s="61"/>
      <c r="BZ641" s="61"/>
      <c r="CA641" s="61"/>
      <c r="CB641" s="61"/>
      <c r="CC641" s="61"/>
      <c r="CD641" s="61"/>
      <c r="CE641" s="61"/>
      <c r="CF641" s="61"/>
      <c r="CG641" s="61"/>
      <c r="CH641" s="61"/>
      <c r="CI641" s="61"/>
      <c r="CJ641" s="61"/>
      <c r="CK641" s="61"/>
      <c r="CL641" s="61"/>
      <c r="CM641" s="61"/>
      <c r="CN641" s="61"/>
      <c r="CO641" s="61"/>
      <c r="CP641" s="61"/>
      <c r="CQ641" s="61"/>
      <c r="CR641" s="61"/>
      <c r="CS641" s="61"/>
      <c r="CT641" s="61"/>
      <c r="CU641" s="61"/>
      <c r="CV641" s="61"/>
    </row>
    <row r="642" spans="1:100" ht="38.4" customHeight="1" x14ac:dyDescent="0.3">
      <c r="A642" s="6">
        <v>639</v>
      </c>
      <c r="B642" s="7">
        <v>63579</v>
      </c>
      <c r="C642" s="40" t="s">
        <v>537</v>
      </c>
      <c r="D642" s="40"/>
      <c r="E642" s="40"/>
      <c r="F642" s="40"/>
      <c r="G642" s="40"/>
      <c r="H642" s="40"/>
      <c r="I642" s="3">
        <v>22</v>
      </c>
      <c r="J642" s="3">
        <f t="shared" si="127"/>
        <v>8.8000000000000007</v>
      </c>
      <c r="K642" s="3">
        <v>15</v>
      </c>
      <c r="L642" s="3">
        <f t="shared" si="128"/>
        <v>6</v>
      </c>
      <c r="M642" s="3">
        <v>0</v>
      </c>
      <c r="N642" s="3">
        <f t="shared" si="135"/>
        <v>0</v>
      </c>
      <c r="O642" s="3">
        <v>10</v>
      </c>
      <c r="P642" s="3">
        <f t="shared" si="129"/>
        <v>6</v>
      </c>
      <c r="Q642" s="3">
        <v>20</v>
      </c>
      <c r="R642" s="3">
        <f t="shared" si="130"/>
        <v>12</v>
      </c>
      <c r="S642" s="3">
        <v>20</v>
      </c>
      <c r="T642" s="3">
        <f t="shared" si="131"/>
        <v>12</v>
      </c>
      <c r="U642" s="3">
        <f t="shared" si="132"/>
        <v>44.8</v>
      </c>
      <c r="V642" s="3"/>
      <c r="W642" s="6"/>
      <c r="X642" s="3">
        <f t="shared" si="137"/>
        <v>0</v>
      </c>
      <c r="Y642" s="3">
        <v>0</v>
      </c>
      <c r="Z642" s="68">
        <f t="shared" si="133"/>
        <v>44.8</v>
      </c>
      <c r="AA642" s="10">
        <v>85783.5</v>
      </c>
      <c r="AB642" s="10"/>
      <c r="AC642" s="16">
        <f t="shared" si="126"/>
        <v>42891.75</v>
      </c>
      <c r="AD642" s="1"/>
      <c r="AE642" s="1"/>
      <c r="AF642" s="1"/>
      <c r="AG642" s="1"/>
      <c r="AH642" s="35" t="s">
        <v>667</v>
      </c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  <c r="BK642" s="61"/>
      <c r="BL642" s="61"/>
      <c r="BM642" s="61"/>
      <c r="BN642" s="61"/>
      <c r="BO642" s="61"/>
      <c r="BP642" s="61"/>
      <c r="BQ642" s="61"/>
      <c r="BR642" s="61"/>
      <c r="BS642" s="61"/>
      <c r="BT642" s="61"/>
      <c r="BU642" s="61"/>
      <c r="BV642" s="61"/>
      <c r="BW642" s="61"/>
      <c r="BX642" s="61"/>
      <c r="BY642" s="61"/>
      <c r="BZ642" s="61"/>
      <c r="CA642" s="61"/>
      <c r="CB642" s="61"/>
      <c r="CC642" s="61"/>
      <c r="CD642" s="61"/>
      <c r="CE642" s="61"/>
      <c r="CF642" s="61"/>
      <c r="CG642" s="61"/>
      <c r="CH642" s="61"/>
      <c r="CI642" s="61"/>
      <c r="CJ642" s="61"/>
      <c r="CK642" s="61"/>
      <c r="CL642" s="61"/>
      <c r="CM642" s="61"/>
      <c r="CN642" s="61"/>
      <c r="CO642" s="61"/>
      <c r="CP642" s="61"/>
      <c r="CQ642" s="61"/>
      <c r="CR642" s="61"/>
      <c r="CS642" s="61"/>
      <c r="CT642" s="61"/>
      <c r="CU642" s="61"/>
      <c r="CV642" s="61"/>
    </row>
    <row r="643" spans="1:100" ht="38.4" customHeight="1" x14ac:dyDescent="0.3">
      <c r="A643" s="3">
        <v>640</v>
      </c>
      <c r="B643" s="7">
        <v>62472</v>
      </c>
      <c r="C643" s="40" t="s">
        <v>187</v>
      </c>
      <c r="D643" s="40"/>
      <c r="E643" s="40"/>
      <c r="F643" s="40"/>
      <c r="G643" s="40"/>
      <c r="H643" s="40"/>
      <c r="I643" s="3">
        <v>7.5</v>
      </c>
      <c r="J643" s="3">
        <f t="shared" si="127"/>
        <v>3</v>
      </c>
      <c r="K643" s="3">
        <v>15</v>
      </c>
      <c r="L643" s="3">
        <f t="shared" si="128"/>
        <v>6</v>
      </c>
      <c r="M643" s="3">
        <v>10</v>
      </c>
      <c r="N643" s="3">
        <f t="shared" si="135"/>
        <v>4</v>
      </c>
      <c r="O643" s="3">
        <v>20</v>
      </c>
      <c r="P643" s="3">
        <f t="shared" si="129"/>
        <v>12</v>
      </c>
      <c r="Q643" s="3">
        <v>10</v>
      </c>
      <c r="R643" s="3">
        <f t="shared" si="130"/>
        <v>6</v>
      </c>
      <c r="S643" s="3">
        <v>20</v>
      </c>
      <c r="T643" s="3">
        <f t="shared" si="131"/>
        <v>12</v>
      </c>
      <c r="U643" s="3">
        <f t="shared" si="132"/>
        <v>43</v>
      </c>
      <c r="V643" s="3"/>
      <c r="W643" s="6"/>
      <c r="X643" s="3">
        <f t="shared" si="137"/>
        <v>0</v>
      </c>
      <c r="Y643" s="3">
        <v>0</v>
      </c>
      <c r="Z643" s="68">
        <f t="shared" si="133"/>
        <v>43</v>
      </c>
      <c r="AA643" s="10">
        <v>44967.54</v>
      </c>
      <c r="AB643" s="10"/>
      <c r="AC643" s="16">
        <f t="shared" si="126"/>
        <v>22483.77</v>
      </c>
      <c r="AD643" s="1"/>
      <c r="AE643" s="1"/>
      <c r="AF643" s="1"/>
      <c r="AG643" s="1"/>
      <c r="AH643" s="35" t="s">
        <v>667</v>
      </c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  <c r="BK643" s="61"/>
      <c r="BL643" s="61"/>
      <c r="BM643" s="61"/>
      <c r="BN643" s="61"/>
      <c r="BO643" s="61"/>
      <c r="BP643" s="61"/>
      <c r="BQ643" s="61"/>
      <c r="BR643" s="61"/>
      <c r="BS643" s="61"/>
      <c r="BT643" s="61"/>
      <c r="BU643" s="61"/>
      <c r="BV643" s="61"/>
      <c r="BW643" s="61"/>
      <c r="BX643" s="61"/>
      <c r="BY643" s="61"/>
      <c r="BZ643" s="61"/>
      <c r="CA643" s="61"/>
      <c r="CB643" s="61"/>
      <c r="CC643" s="61"/>
      <c r="CD643" s="61"/>
      <c r="CE643" s="61"/>
      <c r="CF643" s="61"/>
      <c r="CG643" s="61"/>
      <c r="CH643" s="61"/>
      <c r="CI643" s="61"/>
      <c r="CJ643" s="61"/>
      <c r="CK643" s="61"/>
      <c r="CL643" s="61"/>
      <c r="CM643" s="61"/>
      <c r="CN643" s="61"/>
      <c r="CO643" s="61"/>
      <c r="CP643" s="61"/>
      <c r="CQ643" s="61"/>
      <c r="CR643" s="61"/>
      <c r="CS643" s="61"/>
      <c r="CT643" s="61"/>
      <c r="CU643" s="61"/>
      <c r="CV643" s="61"/>
    </row>
    <row r="644" spans="1:100" ht="38.4" customHeight="1" x14ac:dyDescent="0.3">
      <c r="AH644" s="35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  <c r="BK644" s="61"/>
      <c r="BL644" s="61"/>
      <c r="BM644" s="61"/>
      <c r="BN644" s="61"/>
      <c r="BO644" s="61"/>
      <c r="BP644" s="61"/>
      <c r="BQ644" s="61"/>
      <c r="BR644" s="61"/>
      <c r="BS644" s="61"/>
      <c r="BT644" s="61"/>
      <c r="BU644" s="61"/>
      <c r="BV644" s="61"/>
      <c r="BW644" s="61"/>
      <c r="BX644" s="61"/>
      <c r="BY644" s="61"/>
      <c r="BZ644" s="61"/>
      <c r="CA644" s="61"/>
      <c r="CB644" s="61"/>
      <c r="CC644" s="61"/>
      <c r="CD644" s="61"/>
      <c r="CE644" s="61"/>
      <c r="CF644" s="61"/>
      <c r="CG644" s="61"/>
      <c r="CH644" s="61"/>
      <c r="CI644" s="61"/>
      <c r="CJ644" s="61"/>
      <c r="CK644" s="61"/>
      <c r="CL644" s="61"/>
      <c r="CM644" s="61"/>
      <c r="CN644" s="61"/>
      <c r="CO644" s="61"/>
      <c r="CP644" s="61"/>
      <c r="CQ644" s="61"/>
      <c r="CR644" s="61"/>
      <c r="CS644" s="61"/>
      <c r="CT644" s="61"/>
      <c r="CU644" s="61"/>
      <c r="CV644" s="61"/>
    </row>
    <row r="645" spans="1:100" ht="38.4" customHeight="1" x14ac:dyDescent="0.3">
      <c r="AD645" s="55"/>
      <c r="AE645" s="55"/>
      <c r="AF645" s="55"/>
      <c r="AG645" s="55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  <c r="BK645" s="61"/>
      <c r="BL645" s="61"/>
      <c r="BM645" s="61"/>
      <c r="BN645" s="61"/>
      <c r="BO645" s="61"/>
      <c r="BP645" s="61"/>
      <c r="BQ645" s="61"/>
      <c r="BR645" s="61"/>
      <c r="BS645" s="61"/>
      <c r="BT645" s="61"/>
      <c r="BU645" s="61"/>
      <c r="BV645" s="61"/>
      <c r="BW645" s="61"/>
      <c r="BX645" s="61"/>
      <c r="BY645" s="61"/>
      <c r="BZ645" s="61"/>
      <c r="CA645" s="61"/>
      <c r="CB645" s="61"/>
      <c r="CC645" s="61"/>
      <c r="CD645" s="61"/>
      <c r="CE645" s="61"/>
      <c r="CF645" s="61"/>
      <c r="CG645" s="61"/>
      <c r="CH645" s="61"/>
      <c r="CI645" s="61"/>
      <c r="CJ645" s="61"/>
      <c r="CK645" s="61"/>
      <c r="CL645" s="61"/>
      <c r="CM645" s="61"/>
      <c r="CN645" s="61"/>
      <c r="CO645" s="61"/>
      <c r="CP645" s="61"/>
      <c r="CQ645" s="61"/>
      <c r="CR645" s="61"/>
      <c r="CS645" s="61"/>
      <c r="CT645" s="61"/>
      <c r="CU645" s="61"/>
      <c r="CV645" s="61"/>
    </row>
    <row r="646" spans="1:100" ht="38.4" customHeight="1" x14ac:dyDescent="0.3"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  <c r="BK646" s="61"/>
      <c r="BL646" s="61"/>
      <c r="BM646" s="61"/>
      <c r="BN646" s="61"/>
      <c r="BO646" s="61"/>
      <c r="BP646" s="61"/>
      <c r="BQ646" s="61"/>
      <c r="BR646" s="61"/>
      <c r="BS646" s="61"/>
      <c r="BT646" s="61"/>
      <c r="BU646" s="61"/>
      <c r="BV646" s="61"/>
      <c r="BW646" s="61"/>
      <c r="BX646" s="61"/>
      <c r="BY646" s="61"/>
      <c r="BZ646" s="61"/>
      <c r="CA646" s="61"/>
      <c r="CB646" s="61"/>
      <c r="CC646" s="61"/>
      <c r="CD646" s="61"/>
      <c r="CE646" s="61"/>
      <c r="CF646" s="61"/>
      <c r="CG646" s="61"/>
      <c r="CH646" s="61"/>
      <c r="CI646" s="61"/>
      <c r="CJ646" s="61"/>
      <c r="CK646" s="61"/>
      <c r="CL646" s="61"/>
      <c r="CM646" s="61"/>
      <c r="CN646" s="61"/>
      <c r="CO646" s="61"/>
      <c r="CP646" s="61"/>
      <c r="CQ646" s="61"/>
      <c r="CR646" s="61"/>
      <c r="CS646" s="61"/>
      <c r="CT646" s="61"/>
      <c r="CU646" s="61"/>
      <c r="CV646" s="61"/>
    </row>
    <row r="647" spans="1:100" ht="38.4" customHeight="1" x14ac:dyDescent="0.3"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  <c r="BK647" s="61"/>
      <c r="BL647" s="61"/>
      <c r="BM647" s="61"/>
      <c r="BN647" s="61"/>
      <c r="BO647" s="61"/>
      <c r="BP647" s="61"/>
      <c r="BQ647" s="61"/>
      <c r="BR647" s="61"/>
      <c r="BS647" s="61"/>
      <c r="BT647" s="61"/>
      <c r="BU647" s="61"/>
      <c r="BV647" s="61"/>
      <c r="BW647" s="61"/>
      <c r="BX647" s="61"/>
      <c r="BY647" s="61"/>
      <c r="BZ647" s="61"/>
      <c r="CA647" s="61"/>
      <c r="CB647" s="61"/>
      <c r="CC647" s="61"/>
      <c r="CD647" s="61"/>
      <c r="CE647" s="61"/>
      <c r="CF647" s="61"/>
      <c r="CG647" s="61"/>
      <c r="CH647" s="61"/>
      <c r="CI647" s="61"/>
      <c r="CJ647" s="61"/>
      <c r="CK647" s="61"/>
      <c r="CL647" s="61"/>
      <c r="CM647" s="61"/>
      <c r="CN647" s="61"/>
      <c r="CO647" s="61"/>
      <c r="CP647" s="61"/>
      <c r="CQ647" s="61"/>
      <c r="CR647" s="61"/>
      <c r="CS647" s="61"/>
      <c r="CT647" s="61"/>
      <c r="CU647" s="61"/>
      <c r="CV647" s="61"/>
    </row>
    <row r="648" spans="1:100" ht="38.4" customHeight="1" x14ac:dyDescent="0.3">
      <c r="AG648" s="56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  <c r="BK648" s="61"/>
      <c r="BL648" s="61"/>
      <c r="BM648" s="61"/>
      <c r="BN648" s="61"/>
      <c r="BO648" s="61"/>
      <c r="BP648" s="61"/>
      <c r="BQ648" s="61"/>
      <c r="BR648" s="61"/>
      <c r="BS648" s="61"/>
      <c r="BT648" s="61"/>
      <c r="BU648" s="61"/>
      <c r="BV648" s="61"/>
      <c r="BW648" s="61"/>
      <c r="BX648" s="61"/>
      <c r="BY648" s="61"/>
      <c r="BZ648" s="61"/>
      <c r="CA648" s="61"/>
      <c r="CB648" s="61"/>
      <c r="CC648" s="61"/>
      <c r="CD648" s="61"/>
      <c r="CE648" s="61"/>
      <c r="CF648" s="61"/>
      <c r="CG648" s="61"/>
      <c r="CH648" s="61"/>
      <c r="CI648" s="61"/>
      <c r="CJ648" s="61"/>
      <c r="CK648" s="61"/>
      <c r="CL648" s="61"/>
      <c r="CM648" s="61"/>
      <c r="CN648" s="61"/>
      <c r="CO648" s="61"/>
      <c r="CP648" s="61"/>
      <c r="CQ648" s="61"/>
      <c r="CR648" s="61"/>
      <c r="CS648" s="61"/>
      <c r="CT648" s="61"/>
      <c r="CU648" s="61"/>
      <c r="CV648" s="61"/>
    </row>
    <row r="649" spans="1:100" ht="38.4" customHeight="1" x14ac:dyDescent="0.3">
      <c r="AG649" s="56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  <c r="BK649" s="61"/>
      <c r="BL649" s="61"/>
      <c r="BM649" s="61"/>
      <c r="BN649" s="61"/>
      <c r="BO649" s="61"/>
      <c r="BP649" s="61"/>
      <c r="BQ649" s="61"/>
      <c r="BR649" s="61"/>
      <c r="BS649" s="61"/>
      <c r="BT649" s="61"/>
      <c r="BU649" s="61"/>
      <c r="BV649" s="61"/>
      <c r="BW649" s="61"/>
      <c r="BX649" s="61"/>
      <c r="BY649" s="61"/>
      <c r="BZ649" s="61"/>
      <c r="CA649" s="61"/>
      <c r="CB649" s="61"/>
      <c r="CC649" s="61"/>
      <c r="CD649" s="61"/>
      <c r="CE649" s="61"/>
      <c r="CF649" s="61"/>
      <c r="CG649" s="61"/>
      <c r="CH649" s="61"/>
      <c r="CI649" s="61"/>
      <c r="CJ649" s="61"/>
      <c r="CK649" s="61"/>
      <c r="CL649" s="61"/>
      <c r="CM649" s="61"/>
      <c r="CN649" s="61"/>
      <c r="CO649" s="61"/>
      <c r="CP649" s="61"/>
      <c r="CQ649" s="61"/>
      <c r="CR649" s="61"/>
      <c r="CS649" s="61"/>
      <c r="CT649" s="61"/>
      <c r="CU649" s="61"/>
      <c r="CV649" s="61"/>
    </row>
    <row r="650" spans="1:100" ht="38.4" customHeight="1" x14ac:dyDescent="0.3">
      <c r="AG650" s="56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  <c r="BK650" s="61"/>
      <c r="BL650" s="61"/>
      <c r="BM650" s="61"/>
      <c r="BN650" s="61"/>
      <c r="BO650" s="61"/>
      <c r="BP650" s="61"/>
      <c r="BQ650" s="61"/>
      <c r="BR650" s="61"/>
      <c r="BS650" s="61"/>
      <c r="BT650" s="61"/>
      <c r="BU650" s="61"/>
      <c r="BV650" s="61"/>
      <c r="BW650" s="61"/>
      <c r="BX650" s="61"/>
      <c r="BY650" s="61"/>
      <c r="BZ650" s="61"/>
      <c r="CA650" s="61"/>
      <c r="CB650" s="61"/>
      <c r="CC650" s="61"/>
      <c r="CD650" s="61"/>
      <c r="CE650" s="61"/>
      <c r="CF650" s="61"/>
      <c r="CG650" s="61"/>
      <c r="CH650" s="61"/>
      <c r="CI650" s="61"/>
      <c r="CJ650" s="61"/>
      <c r="CK650" s="61"/>
      <c r="CL650" s="61"/>
      <c r="CM650" s="61"/>
      <c r="CN650" s="61"/>
      <c r="CO650" s="61"/>
      <c r="CP650" s="61"/>
      <c r="CQ650" s="61"/>
      <c r="CR650" s="61"/>
      <c r="CS650" s="61"/>
      <c r="CT650" s="61"/>
      <c r="CU650" s="61"/>
      <c r="CV650" s="61"/>
    </row>
    <row r="651" spans="1:100" ht="38.4" customHeight="1" x14ac:dyDescent="0.3"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  <c r="BK651" s="61"/>
      <c r="BL651" s="61"/>
      <c r="BM651" s="61"/>
      <c r="BN651" s="61"/>
      <c r="BO651" s="61"/>
      <c r="BP651" s="61"/>
      <c r="BQ651" s="61"/>
      <c r="BR651" s="61"/>
      <c r="BS651" s="61"/>
      <c r="BT651" s="61"/>
      <c r="BU651" s="61"/>
      <c r="BV651" s="61"/>
      <c r="BW651" s="61"/>
      <c r="BX651" s="61"/>
      <c r="BY651" s="61"/>
      <c r="BZ651" s="61"/>
      <c r="CA651" s="61"/>
      <c r="CB651" s="61"/>
      <c r="CC651" s="61"/>
      <c r="CD651" s="61"/>
      <c r="CE651" s="61"/>
      <c r="CF651" s="61"/>
      <c r="CG651" s="61"/>
      <c r="CH651" s="61"/>
      <c r="CI651" s="61"/>
      <c r="CJ651" s="61"/>
      <c r="CK651" s="61"/>
      <c r="CL651" s="61"/>
      <c r="CM651" s="61"/>
      <c r="CN651" s="61"/>
      <c r="CO651" s="61"/>
      <c r="CP651" s="61"/>
      <c r="CQ651" s="61"/>
      <c r="CR651" s="61"/>
      <c r="CS651" s="61"/>
      <c r="CT651" s="61"/>
      <c r="CU651" s="61"/>
      <c r="CV651" s="61"/>
    </row>
  </sheetData>
  <mergeCells count="24">
    <mergeCell ref="AG1:AG3"/>
    <mergeCell ref="T1:T3"/>
    <mergeCell ref="U1:U3"/>
    <mergeCell ref="V1:W2"/>
    <mergeCell ref="X1:X2"/>
    <mergeCell ref="Y1:Y2"/>
    <mergeCell ref="Z1:Z3"/>
    <mergeCell ref="AA1:AA3"/>
    <mergeCell ref="AC1:AC3"/>
    <mergeCell ref="AD1:AD3"/>
    <mergeCell ref="AE1:AE3"/>
    <mergeCell ref="AF1:AF3"/>
    <mergeCell ref="S1:S3"/>
    <mergeCell ref="A1:C2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</mergeCells>
  <pageMargins left="0.25" right="0.25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Angela Cecconi</cp:lastModifiedBy>
  <cp:lastPrinted>2024-09-11T10:49:00Z</cp:lastPrinted>
  <dcterms:created xsi:type="dcterms:W3CDTF">2015-06-05T18:19:34Z</dcterms:created>
  <dcterms:modified xsi:type="dcterms:W3CDTF">2024-10-10T12:18:02Z</dcterms:modified>
</cp:coreProperties>
</file>